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c\Desktop\"/>
    </mc:Choice>
  </mc:AlternateContent>
  <xr:revisionPtr revIDLastSave="0" documentId="8_{1F931A21-143F-4079-BEA5-3B70B632E88A}" xr6:coauthVersionLast="47" xr6:coauthVersionMax="47" xr10:uidLastSave="{00000000-0000-0000-0000-000000000000}"/>
  <bookViews>
    <workbookView xWindow="20370" yWindow="-120" windowWidth="20730" windowHeight="11160" xr2:uid="{B6AE5379-82FD-402C-97AB-45FF422F90E2}"/>
  </bookViews>
  <sheets>
    <sheet name="F22 AT2023" sheetId="1" r:id="rId1"/>
    <sheet name="Tabla IGC" sheetId="2" r:id="rId2"/>
  </sheets>
  <externalReferences>
    <externalReference r:id="rId3"/>
    <externalReference r:id="rId4"/>
  </externalReferences>
  <definedNames>
    <definedName name="_xlnm._FilterDatabase" localSheetId="0" hidden="1">'F22 AT2023'!$AK$6:$AK$109</definedName>
    <definedName name="CERTIFICADO" localSheetId="0">#REF!</definedName>
    <definedName name="CERTIFICADO" localSheetId="1">#REF!</definedName>
    <definedName name="CERTIFICADO">#REF!</definedName>
    <definedName name="Codigo" localSheetId="0">#REF!</definedName>
    <definedName name="Codigo" localSheetId="1">#REF!</definedName>
    <definedName name="Codigo">#REF!</definedName>
    <definedName name="GVKey">""</definedName>
    <definedName name="INVERSION" localSheetId="0">#REF!</definedName>
    <definedName name="INVERSION" localSheetId="1">#REF!</definedName>
    <definedName name="INVERSION">#REF!</definedName>
    <definedName name="operacion" localSheetId="0">#REF!</definedName>
    <definedName name="operacion" localSheetId="1">#REF!</definedName>
    <definedName name="operacion">#REF!</definedName>
    <definedName name="OPERACION1" localSheetId="0">#REF!</definedName>
    <definedName name="OPERACION1" localSheetId="1">#REF!</definedName>
    <definedName name="OPERACION1">#REF!</definedName>
    <definedName name="SPSet">"current"</definedName>
    <definedName name="SPWS_WBID">""</definedName>
    <definedName name="TopRankDefaultDistForRange" hidden="1">0</definedName>
    <definedName name="TopRankDefaultMaxChange" hidden="1">"0,1"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ChangeThreshold">"0,01"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"Libro de trabajo activo"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v" localSheetId="1">'[1]Registrar  AT.Actual'!$A$2:$B$182</definedName>
    <definedName name="v">'[2]Registrar  AT.Actual'!$A$2:$B$182</definedName>
    <definedName name="x" localSheetId="1">'[1]Registrar  AT.-1'!$A:$B</definedName>
    <definedName name="x">'[2]Registrar  AT.-1'!$A:$B</definedName>
    <definedName name="z" localSheetId="0">#REF!</definedName>
    <definedName name="z" localSheetId="1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7" i="1" l="1"/>
  <c r="AK27" i="1" s="1"/>
  <c r="AE26" i="1"/>
  <c r="AK26" i="1" s="1"/>
  <c r="AE21" i="1"/>
  <c r="AK21" i="1" s="1"/>
  <c r="AE20" i="1"/>
  <c r="AK20" i="1" s="1"/>
  <c r="AE18" i="1"/>
  <c r="B8" i="2"/>
  <c r="B9" i="2" s="1"/>
  <c r="B10" i="2" s="1"/>
  <c r="B11" i="2" s="1"/>
  <c r="B12" i="2" s="1"/>
  <c r="B13" i="2" s="1"/>
  <c r="B14" i="2" s="1"/>
  <c r="F3" i="2"/>
  <c r="S494" i="1"/>
  <c r="S499" i="1" s="1"/>
  <c r="S477" i="1"/>
  <c r="S479" i="1" s="1"/>
  <c r="S482" i="1" s="1"/>
  <c r="S486" i="1" s="1"/>
  <c r="S453" i="1"/>
  <c r="M238" i="1"/>
  <c r="S187" i="1"/>
  <c r="T129" i="1"/>
  <c r="N129" i="1"/>
  <c r="AK109" i="1"/>
  <c r="AK108" i="1"/>
  <c r="AK107" i="1"/>
  <c r="AK106" i="1"/>
  <c r="AK105" i="1"/>
  <c r="AK104" i="1"/>
  <c r="AK103" i="1"/>
  <c r="AK102" i="1"/>
  <c r="AK98" i="1"/>
  <c r="AK96" i="1"/>
  <c r="AK95" i="1"/>
  <c r="AK94" i="1"/>
  <c r="AK93" i="1"/>
  <c r="AK92" i="1"/>
  <c r="AK91" i="1"/>
  <c r="AK90" i="1"/>
  <c r="AK89" i="1"/>
  <c r="AK88" i="1"/>
  <c r="AK87" i="1"/>
  <c r="AE86" i="1"/>
  <c r="AK86" i="1" s="1"/>
  <c r="AK85" i="1"/>
  <c r="AK84" i="1"/>
  <c r="AK83" i="1"/>
  <c r="AK82" i="1"/>
  <c r="AK81" i="1"/>
  <c r="AK80" i="1"/>
  <c r="AK79" i="1"/>
  <c r="AK78" i="1"/>
  <c r="AK77" i="1"/>
  <c r="AK76" i="1"/>
  <c r="AK75" i="1"/>
  <c r="AK74" i="1"/>
  <c r="AK73" i="1"/>
  <c r="AK72" i="1"/>
  <c r="AK71" i="1"/>
  <c r="AK70" i="1"/>
  <c r="AK69" i="1"/>
  <c r="AK68" i="1"/>
  <c r="AK67" i="1"/>
  <c r="AK66" i="1"/>
  <c r="AK65" i="1"/>
  <c r="AK64" i="1"/>
  <c r="AK63" i="1"/>
  <c r="AK62" i="1"/>
  <c r="AK61" i="1"/>
  <c r="AK60" i="1"/>
  <c r="AK59" i="1"/>
  <c r="AK58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5" i="1"/>
  <c r="B24" i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1" i="1" s="1"/>
  <c r="S99" i="1" s="1"/>
  <c r="S100" i="1" s="1"/>
  <c r="S101" i="1" s="1"/>
  <c r="S104" i="1" s="1"/>
  <c r="S106" i="1" s="1"/>
  <c r="S108" i="1" s="1"/>
  <c r="AK23" i="1"/>
  <c r="AK22" i="1"/>
  <c r="AK19" i="1"/>
  <c r="AK17" i="1"/>
  <c r="AK16" i="1"/>
  <c r="AK15" i="1"/>
  <c r="AK14" i="1"/>
  <c r="AK13" i="1"/>
  <c r="AK12" i="1"/>
  <c r="AK11" i="1"/>
  <c r="AK10" i="1"/>
  <c r="AK9" i="1"/>
  <c r="AK8" i="1"/>
  <c r="AK7" i="1"/>
  <c r="AE24" i="1" l="1"/>
  <c r="AE28" i="1" s="1"/>
  <c r="AK28" i="1" s="1"/>
  <c r="AK18" i="1"/>
  <c r="AK24" i="1" l="1"/>
  <c r="Y29" i="1"/>
  <c r="Y56" i="1" s="1"/>
  <c r="AK56" i="1" s="1"/>
  <c r="AE57" i="1" l="1"/>
  <c r="AE97" i="1" s="1"/>
  <c r="N98" i="1" s="1"/>
  <c r="AK29" i="1"/>
  <c r="AK97" i="1" l="1"/>
  <c r="AE99" i="1"/>
  <c r="AK99" i="1" s="1"/>
  <c r="AK57" i="1"/>
  <c r="AE100" i="1" l="1"/>
  <c r="AK100" i="1" s="1"/>
  <c r="AE101" i="1" l="1"/>
  <c r="AK10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Gerardo</author>
  </authors>
  <commentList>
    <comment ref="AC411" authorId="0" shapeId="0" xr:uid="{724DEBE8-8A23-4D9A-833A-ECE265B20BD9}">
      <text>
        <r>
          <rPr>
            <b/>
            <sz val="9"/>
            <color indexed="9"/>
            <rFont val="Tahoma"/>
            <family val="2"/>
          </rPr>
          <t xml:space="preserve">
CAMPUS TRIBUTARIO</t>
        </r>
        <r>
          <rPr>
            <sz val="9"/>
            <color indexed="9"/>
            <rFont val="Tahoma"/>
            <family val="2"/>
          </rPr>
          <t xml:space="preserve">
No se debe registrar valor alguno en este código para el AT.2023</t>
        </r>
      </text>
    </comment>
    <comment ref="Y530" authorId="0" shapeId="0" xr:uid="{C4E65E24-7F4B-479B-8E00-AD1B9D85C420}">
      <text>
        <r>
          <rPr>
            <b/>
            <sz val="9"/>
            <color indexed="9"/>
            <rFont val="Tahoma"/>
            <family val="2"/>
          </rPr>
          <t xml:space="preserve">CAMPUS TRIBUTARIO
</t>
        </r>
        <r>
          <rPr>
            <sz val="9"/>
            <color indexed="9"/>
            <rFont val="Tahoma"/>
            <family val="2"/>
          </rPr>
          <t xml:space="preserve">
No se debe registrar valor alguno en este código para el AT.2023
</t>
        </r>
      </text>
    </comment>
  </commentList>
</comments>
</file>

<file path=xl/sharedStrings.xml><?xml version="1.0" encoding="utf-8"?>
<sst xmlns="http://schemas.openxmlformats.org/spreadsheetml/2006/main" count="1190" uniqueCount="629">
  <si>
    <t>TIPOS  DE RENTAS Y REBAJAS</t>
  </si>
  <si>
    <t>CRÉDITO POR IMPUESTO DE PRIMERA CATEGORÍA</t>
  </si>
  <si>
    <t xml:space="preserve">          RENTAS Y REBAJAS</t>
  </si>
  <si>
    <t>CON OBLIGACIÓN DE RESTITUCIÓN</t>
  </si>
  <si>
    <t>SIN OBLIGACIÓN DE RESTITUCIÓN</t>
  </si>
  <si>
    <t>Sin derecho a devolución</t>
  </si>
  <si>
    <t>Con derecho a devolución</t>
  </si>
  <si>
    <t>Filtro</t>
  </si>
  <si>
    <t>RENTAS BRUTAS AFECTAS</t>
  </si>
  <si>
    <t>Retiros o remesas afectos al IGC o IA, según art. 14 letras A) y/o D) N° 3 LIR</t>
  </si>
  <si>
    <t>+</t>
  </si>
  <si>
    <t>Dividendos afectos al IGC o IA, según art.14 letras A) y/o D) N° 3 LIR</t>
  </si>
  <si>
    <t>Gastos rechazados y otras partidas referidos en el art. 21 inc. 3° LIR</t>
  </si>
  <si>
    <t>Rentas presuntas propias y/o de terceros, según art. 14 letra B) N° 2 y art. 34 LIR</t>
  </si>
  <si>
    <t>Otras rentas propias y/o de terceros, provenientes de empresas que determinan su renta efectiva sin contabilidad completa, según art. 14 letra B) N° 1 LIR</t>
  </si>
  <si>
    <t>Rentas asignada propias y/o de terceros, provenientes de empresas sujetas al art. 14 letra D) N° 8 LIR</t>
  </si>
  <si>
    <t>Rentas percibidas de los arts. 42 Nº 2 (honorarios) y 48 (rem. directores S.A.) LIR, según Recuadro N° 1</t>
  </si>
  <si>
    <t>Rentas de capitales mobiliarios (art. 20 N° 2 LIR), mayor valor en rescate de cuotas fondos mutuos y enajenación de acciones y derechos sociales (art. 17 N° 8 LIR) y retiros de ELD (arts. 42 ter y quáter LIR)</t>
  </si>
  <si>
    <t>Rentas exentas del IGC, según art. 54 N° 3 LIR</t>
  </si>
  <si>
    <t>Otras rentas de fuente chilena afectas al IGC o IA (según instrucciones)</t>
  </si>
  <si>
    <t>Otras rentas de fuente extranjera afectas al IGC o IA (según instrucciones)</t>
  </si>
  <si>
    <t>Sueldos, pensiones y otras rentas similares de fuente nacional</t>
  </si>
  <si>
    <t>Sueldos y otras rentas similares de fuente extranjera</t>
  </si>
  <si>
    <t>Retiro único y extraordinario de fondos previsionales, establecido en la Ley N° 21.295</t>
  </si>
  <si>
    <t>Incremento por IDPC, según arts. 54 N° 1 y 62 LIR</t>
  </si>
  <si>
    <t>Incremento por impuestos soportados en el exterior, según arts. 41 A LIR</t>
  </si>
  <si>
    <t>REBAJAS A LA BASE</t>
  </si>
  <si>
    <r>
      <t xml:space="preserve">Impuesto Territorial pagado en el año </t>
    </r>
    <r>
      <rPr>
        <sz val="11"/>
        <color theme="1"/>
        <rFont val="Calibri"/>
        <family val="2"/>
        <scheme val="minor"/>
      </rPr>
      <t>2022, según art. 55 letra a) LIR</t>
    </r>
  </si>
  <si>
    <t xml:space="preserve">Donaciones, según art. 7° Ley N° 16.282 y D.L. N° 45 de 1973 </t>
  </si>
  <si>
    <t>(-)</t>
  </si>
  <si>
    <t>Pérdida en operaciones de capitales mobiliarios y ganancias de capital según códigos 105, 155,152 y 1032 (arts. 54 N° 1 y 62 LIR)</t>
  </si>
  <si>
    <t xml:space="preserve">Rebaja por donaciones a entidades sin fines de lucro según nuevo Título VIII bis D.L. N° 3.063 de 1979 (incorporado por Ley N° 21.440), efectuadas por contribuyentes del IUSC, IGC o IA </t>
  </si>
  <si>
    <t>SUB TOTAL (Si declara IA trasladar a código 133 o 32)</t>
  </si>
  <si>
    <t>=</t>
  </si>
  <si>
    <t>Cotizaciones previsionales correspondientes al empresario o socio, según art. 55 letra b) LIR</t>
  </si>
  <si>
    <t>Intereses pagados por créditos con garantía hipotecaria, según art. 55 bis LIR</t>
  </si>
  <si>
    <t>Dividendos hipotecarios pagados por viviendas nuevas acogidas al D.F.L. Nº 2 de 1959, según Ley N°19.622</t>
  </si>
  <si>
    <t>20% cuotas fondos de inversión adquiridas antes del 04.06.93, según art. 6 Transitorio Ley N° 19.247</t>
  </si>
  <si>
    <t>Ahorro previsional, según art.42 bis inc. 1° LIR</t>
  </si>
  <si>
    <t>BASE IMPONIBLE ANUAL DE IUSC o IGC (registre solo si diferencia es positiva).</t>
  </si>
  <si>
    <t>IGC, IUS O DÉBITO FISCAL</t>
  </si>
  <si>
    <t>IGC o IUSC, según tabla (arts. 47, 52 o 52 bis LIR)</t>
  </si>
  <si>
    <t>IGC sobre intereses y otros rendimientos, según art. 54 bis LIR</t>
  </si>
  <si>
    <t>Reliquidación IGC por ganancias de capital, según art. 17 N° 8 letras a) literal v) y b) LIR</t>
  </si>
  <si>
    <t>Débito fiscal por ahorro neto negativo (Recuadro N° 3), según art. 3° transitorio numeral VI) Ley N° 20.780 (ex. art. 57 bis LIR)</t>
  </si>
  <si>
    <t>Débito fiscal por restitución crédito por IDPC, según art. 56 N° 3 inc. final LIR</t>
  </si>
  <si>
    <t>Tasa adicional de 10% de IGC, sobre cantidades declaradas en código 106 art. 21 inc. 3° LIR</t>
  </si>
  <si>
    <t xml:space="preserve">CRÉDITOS </t>
  </si>
  <si>
    <t>Crédito al IGC, según art. 52 bis LIR</t>
  </si>
  <si>
    <t>Crédito por asignaciones por causa de muerte Ley N° 16.271, según art. 17 N° 8 letra b) literal vi) LIR</t>
  </si>
  <si>
    <t>Crédito al IGC por fomento forestal, según D.L. N° 701 de 1974</t>
  </si>
  <si>
    <t>Crédito proporcional al IGC por rentas exentas declaradas en código 152, según art. 56 N° 2 LIR</t>
  </si>
  <si>
    <t>Crédito al IGC por Impuesto Tasa Adicional, según ex. art. 21 LIR</t>
  </si>
  <si>
    <t>Crédito al IGC por donaciones para fines deportivos, según art. 62 y sgtes. Ley N° 19.712</t>
  </si>
  <si>
    <t>Crédito al IGC por IDPC sin derecho a devolución, según arts. 20 N° 1 letra a), 41 A N° 4 letra A) letra a) y 56 N° 3 LIR</t>
  </si>
  <si>
    <t>Crédito al IGC del 5% sobre total de retiros o dividendos que excedan de 310 UTA que tengan derecho a crédito por IDPC con obligación de restitución, según art. 56 N° 4 LIR</t>
  </si>
  <si>
    <t>Crédito al IGC por Impuesto Territorial pagado por explotación de bienes raíces no agrícolas, según art. 56 N° 5 LIR</t>
  </si>
  <si>
    <t>Crédito al IGC por art. 33 bis LIR, según art. 14 letra D) N°8 letra a) numeral (v) LIR</t>
  </si>
  <si>
    <t>Crédito al IGC o IUSC por gastos en educación, según art. 55 ter LIR</t>
  </si>
  <si>
    <t>Crédito al IGC o IUSC por donaciones para fines sociales, según art. 1° bis Ley N° 19.885</t>
  </si>
  <si>
    <t>Crédito al IGC por donaciones a universidades e institutos profesionales, según art. 69 Ley N° 18.681</t>
  </si>
  <si>
    <t>Crédito al IGC por ingreso diferido, según art. 14 letra D) N°8 letra d) numeral (ii) LIR</t>
  </si>
  <si>
    <t>Crédito al IUSC  o IGC por impuestos soportados en el exterior, según arts. 41 A N°4 letra B) o N° 5 LIR</t>
  </si>
  <si>
    <t>Crédito al IGC o IUSC por IUSC, según art. 56 N° 2 LIR</t>
  </si>
  <si>
    <t>Crédito al IGC o IUSC por ahorro neto positivo (Recuadro N° 3), según art. 3° Transitorio numeral VI) Ley N° 20.780 (ex. art. 57 bis LIR)</t>
  </si>
  <si>
    <t>Crédito al IGC o IUSC por IDPC con derecho a devolución, según art. 56 N° 3 LIR</t>
  </si>
  <si>
    <t xml:space="preserve">Crédito al IGC por impuestos soportados en el exterior, según art. 41 A N° 4 letra A) letra b) LIR                    </t>
    <phoneticPr fontId="0" type="noConversion"/>
  </si>
  <si>
    <t>Crédito al IGC por donaciones al Fondo Nacional de Reconstrucción, según arts. 5 y 9 Ley N° 20.444</t>
  </si>
  <si>
    <t>Crédito al IGC o IUSC por donaciones para fines culturales, según art.8 Ley N° 18.985</t>
  </si>
  <si>
    <t>IGC O IUSC, DÉBITO FISCAL Y/O TASA ADICIONAL DETERMINADO</t>
  </si>
  <si>
    <t>IMPUESTOS ANUALES A A LA RENTA</t>
  </si>
  <si>
    <t>IMPUESTOS</t>
  </si>
  <si>
    <t>BASE IMPONIBLE</t>
  </si>
  <si>
    <t>REBAJAS AL IMPUESTO</t>
  </si>
  <si>
    <t>IDPC de empresas acogidas al régimen Pro Pyme, según art. 14 letra D) N° 3 LIR</t>
  </si>
  <si>
    <t>IDPC de empresas acogidas al régimen de imputación parcial de créditos, según art. 14 letra A) LIR</t>
  </si>
  <si>
    <r>
      <t>IDPC contribuyentes  o entidades sin vínculo directo o indirecto con propietarios afectos a IGC o IA, según art. 14</t>
    </r>
    <r>
      <rPr>
        <sz val="11"/>
        <color rgb="FFFF0000"/>
        <rFont val="Calibri"/>
        <family val="2"/>
        <scheme val="minor"/>
      </rPr>
      <t xml:space="preserve"> letra </t>
    </r>
    <r>
      <rPr>
        <sz val="11"/>
        <color theme="1"/>
        <rFont val="Calibri"/>
        <family val="2"/>
        <scheme val="minor"/>
      </rPr>
      <t>G) LIR</t>
    </r>
  </si>
  <si>
    <t>IDPC sobre rentas presuntas, según art. 34 LIR</t>
  </si>
  <si>
    <t>IDPC sobre rentas efectivas determinadas sin contabilidad completa</t>
  </si>
  <si>
    <t>Impuesto de 40% empresas del Estado, según art. 2º D.L. N° 2.398 de 1978</t>
  </si>
  <si>
    <t>Pago voluntario a título de IDPC, según art. 14 letra A) N° 6 LIR</t>
  </si>
  <si>
    <t>Diferencia de créditos por IDPC otorgados en forma indebida o en exceso, según art. 14 letra A) N° 7 LIR</t>
  </si>
  <si>
    <t>Impuesto Específico a la Actividad Minera, según art. 64 bis LIR</t>
  </si>
  <si>
    <t>Impuesto Único de 10% por enajenación de bienes raíces, según art. 17 N° 8 letra b) LIR y/o art. 4 Ley N° 21.078</t>
  </si>
  <si>
    <t>Impuesto Único de 40% sobre gastos rechazados y otras partidas de acuerdo al art. 21 inc. 1°, art. 14 letra A) N° 9 LIR</t>
  </si>
  <si>
    <t>Impuesto único de 10% por enajenación o rescate de acciones de S.A. con presencia bursátil, de cuotas de fondos de inversión y fondos mutuos, según art. 107 LIR vigente a partir del 02.09.2022</t>
  </si>
  <si>
    <t xml:space="preserve">Contribución para el desarrollo regional según art. 32° Ley N° 21.210 </t>
  </si>
  <si>
    <t>IA en carácter de único (activos subyacentes), según art. 58 N° 3 LIR</t>
  </si>
  <si>
    <t>Impuesto Único de 10%, según art. 82 del art. 1° Ley N° 20.712</t>
  </si>
  <si>
    <t>Impuesto Único por exceso de endeudamiento, según art. 41 F LIR</t>
  </si>
  <si>
    <t>IA según ex D.L. N° 600 de 1974</t>
  </si>
  <si>
    <t>IA según arts. 58 N° 1 y 2 y 60 inc. 1° LIR</t>
  </si>
  <si>
    <t>Impuesto Único tasa 25% por distribuciones desproporcionadas, según artículo 39 transitorio Ley N° 21.210</t>
  </si>
  <si>
    <t>Diferencia de IA por crédito indebido por IDPC o el crédito a que se refiere el art. 41 A) en caso de empresas acogidas al régimen del art. 14 letras A) y D) N° 3, según art. 74 N° 4 LIR</t>
  </si>
  <si>
    <t>Tasa adicional de 10% de IA, sobre cantidades declaradas en código 106, según art. 21 inc 3° LIR</t>
  </si>
  <si>
    <t>Retención de impuesto sobre gastos rechazados y otras partidas (tasa 45%), según art. 74 N° 4 LIR</t>
  </si>
  <si>
    <t>Retención de IA en carácter de único (activos subyacentes) (tasa 20% y/o 35%), según art. 74 N° 4 LIR</t>
  </si>
  <si>
    <t>Retención del IA sobre rentas asignadas empresas acogidas al régimen de los arts. 14 letra B) N° 1 , 2 y/o 14 letra D) N° 8, según art. 74 N° 4 LIR</t>
  </si>
  <si>
    <t>Débito fiscal por restitución crédito por IDPC, según art. 63 inc. final LIR</t>
  </si>
  <si>
    <t>Impuesto Único talleres artesanales</t>
  </si>
  <si>
    <t>Impuesto Único pescadores artesanales</t>
  </si>
  <si>
    <t>Impuesto Único por retiros de ahorro previsional, según art. 42 bis inc. 1° N° 3 LIR</t>
  </si>
  <si>
    <t>Restitución crédito por gastos de capacitación excesivo, según  art. 6° Ley N° 20.326</t>
  </si>
  <si>
    <t>DEDUCCIONES A LOS IMPUESTOS</t>
  </si>
  <si>
    <t>Reliquidación IGC por término de giro de empresa acogida al régimen del art. 14 letras A) y D) N° 3 y 8, según art. 38 bis N° 3 LIR</t>
  </si>
  <si>
    <t>Pagos provisionales, según arts. 14 letra D) N° 3 letra (k) y 84 LIR</t>
  </si>
  <si>
    <t>Crédito fiscal AFP, según art. 23 D.L. N° 3.500 de 1980</t>
  </si>
  <si>
    <t>Crédito por gastos de capacitación, según Ley N° 19.518</t>
  </si>
  <si>
    <t>Crédito por desembolsos directos por trazabilidad (art. 60 quinquies Código Tributario)</t>
  </si>
  <si>
    <t>Crédito empresas constructoras</t>
  </si>
  <si>
    <t>Crédito por reintegro de peajes, según art. 1° Ley N° 19.764</t>
  </si>
  <si>
    <t>Retenciones por rentas declaradas en código 110 (Recuadro N°1)</t>
  </si>
  <si>
    <t>Mayor retención por sueldos, pensiones y otras rentas similares declaradas en código 1098</t>
  </si>
  <si>
    <t>Retenciones por rentas declaradas en códigos 155 y/o 767</t>
  </si>
  <si>
    <t>Retenciones por rentas declaradas en códigos 104, 106, 108, 955, 1632, 155, 1032, 187, 908, 951, 32 y 1829</t>
  </si>
  <si>
    <t>PPUA sin derecho a devolución, según art. 27° transitorio de la Ley N° 21.210</t>
  </si>
  <si>
    <t>PPUA con derecho a devolución, según art. 27° transitorio de la Ley N° 21.210</t>
  </si>
  <si>
    <t>Remanente de crédito por reliquidación del IUSC y/o por ahorro neto positivo, proveniente de códigos 162 y/o 174</t>
  </si>
  <si>
    <t>Remanente de crédito por IDPC proveniente de códigos 1638 y/o 610</t>
  </si>
  <si>
    <t>Créditos puestos a disposición de los socios por la sociedad respectiva, según instrucciones</t>
  </si>
  <si>
    <t>Crédito por sistemas solares térmicos, según Ley N° 20.365</t>
  </si>
  <si>
    <t>PPM puestos a disposición de los propietarios de empresas del régimen de transparencia tributaria del art. 14 letra D) N° 8 LIR</t>
  </si>
  <si>
    <t>Pago provisional exportadores, según ex-art. 13 Ley N° 18.768</t>
  </si>
  <si>
    <t>Retenciones sobre intereses, según art. 74 N° 7 LIR</t>
  </si>
  <si>
    <r>
      <t xml:space="preserve">Impuestos declarados y pagados en conformidad al art. 69 N° 3 y </t>
    </r>
    <r>
      <rPr>
        <b/>
        <sz val="11"/>
        <rFont val="Calibri"/>
        <family val="2"/>
        <scheme val="minor"/>
      </rPr>
      <t>N°</t>
    </r>
    <r>
      <rPr>
        <sz val="11"/>
        <rFont val="Calibri"/>
        <family val="2"/>
        <scheme val="minor"/>
      </rPr>
      <t xml:space="preserve"> 4 LIR </t>
    </r>
  </si>
  <si>
    <t>Excedente crédito por IDPC del código 76</t>
  </si>
  <si>
    <t>OTROS CARGOS</t>
  </si>
  <si>
    <t>Cargo por cotizaciones previsionales, según arts. 89 y sgtes. D.L. N° 3.500 de 1980</t>
  </si>
  <si>
    <r>
      <t>Monto a pagar cuota</t>
    </r>
    <r>
      <rPr>
        <b/>
        <sz val="11"/>
        <rFont val="Calibri"/>
        <family val="2"/>
        <scheme val="minor"/>
      </rPr>
      <t xml:space="preserve">(s) </t>
    </r>
    <r>
      <rPr>
        <sz val="11"/>
        <rFont val="Calibri"/>
        <family val="2"/>
        <scheme val="minor"/>
      </rPr>
      <t xml:space="preserve"> préstamo</t>
    </r>
    <r>
      <rPr>
        <b/>
        <sz val="11"/>
        <rFont val="Calibri"/>
        <family val="2"/>
        <scheme val="minor"/>
      </rPr>
      <t>(s)</t>
    </r>
    <r>
      <rPr>
        <sz val="11"/>
        <rFont val="Calibri"/>
        <family val="2"/>
        <scheme val="minor"/>
      </rPr>
      <t xml:space="preserve"> tasa 0% (préstamo</t>
    </r>
    <r>
      <rPr>
        <b/>
        <sz val="11"/>
        <rFont val="Calibri"/>
        <family val="2"/>
        <scheme val="minor"/>
      </rPr>
      <t>s</t>
    </r>
    <r>
      <rPr>
        <sz val="11"/>
        <rFont val="Calibri"/>
        <family val="2"/>
        <scheme val="minor"/>
      </rPr>
      <t xml:space="preserve"> solidario</t>
    </r>
    <r>
      <rPr>
        <b/>
        <sz val="11"/>
        <rFont val="Calibri"/>
        <family val="2"/>
        <scheme val="minor"/>
      </rPr>
      <t>s</t>
    </r>
    <r>
      <rPr>
        <sz val="11"/>
        <rFont val="Calibri"/>
        <family val="2"/>
        <scheme val="minor"/>
      </rPr>
      <t xml:space="preserve"> del Estado)</t>
    </r>
  </si>
  <si>
    <t>Monto a pagar cuota anticipo solidario para pago de cotizaciones, según art. 21 inc. 1° y 3° Ley N° 21.354</t>
  </si>
  <si>
    <t>RESULTADO LIQUIDACIÓN ANUAL IMPUESTO A LA RENTA   (si el resultado es negativo o cero, deberá declarar por Internet)</t>
  </si>
  <si>
    <t xml:space="preserve"> SALDO A FAVOR</t>
  </si>
  <si>
    <t>IMPUESTO A PAGAR</t>
  </si>
  <si>
    <t>Menos: saldo puesto a disposición de los socios</t>
  </si>
  <si>
    <t>-</t>
  </si>
  <si>
    <t>Impuesto adeudado</t>
  </si>
  <si>
    <t>DEVOLUCIÓN SOLICITADA</t>
    <phoneticPr fontId="0" type="noConversion"/>
  </si>
  <si>
    <t>Reajuste art.72, código 305      %</t>
  </si>
  <si>
    <t>Monto</t>
  </si>
  <si>
    <t>TOTAL A PAGAR (códigos 90 + 39)</t>
  </si>
  <si>
    <t>SOLICITO DEPOSITAR REMANENTE EN CUENTA CORRIENTE O DE AHORRO BANCARIA</t>
  </si>
  <si>
    <t>Nombre institución bancaria</t>
  </si>
  <si>
    <t>Número de cuenta</t>
  </si>
  <si>
    <t>RECARGOS POR DECLARACIÓN FUERA DE PLAZO</t>
  </si>
  <si>
    <t>MÁS: reajustes declaración fuera de plazo</t>
  </si>
  <si>
    <t>Tipo de cuenta</t>
  </si>
  <si>
    <t xml:space="preserve">Cuenta corriente </t>
  </si>
  <si>
    <t>Cuenta vista</t>
  </si>
  <si>
    <t>MÁS: intereses y multas declaración fuera de plazo</t>
  </si>
  <si>
    <t>Cuenta RUT</t>
  </si>
  <si>
    <t xml:space="preserve">Cuenta de ahorro </t>
  </si>
  <si>
    <t>TOTAL A PAGAR (códigos 91+92+ 93)</t>
  </si>
  <si>
    <t>Sin tipo de cuenta</t>
  </si>
  <si>
    <t>RECUADRO N° 1 :  HONORARIOS</t>
  </si>
  <si>
    <t>Rentas de 2ª Categoría</t>
  </si>
  <si>
    <t>Renta actualizada</t>
  </si>
  <si>
    <t>Impuesto retenido actualizado</t>
  </si>
  <si>
    <t>Honorarios anuales con retención</t>
  </si>
  <si>
    <t>Honorarios anuales sin retención</t>
  </si>
  <si>
    <t>Honorarios líquidos percibidos de fuente extranjera</t>
  </si>
  <si>
    <t>Incremento por impuestos soportados en el extranjero</t>
  </si>
  <si>
    <t>Total ingresos brutos</t>
  </si>
  <si>
    <r>
      <t>Participación en soc. de profesionales de 2ª Categoría</t>
    </r>
    <r>
      <rPr>
        <strike/>
        <sz val="11"/>
        <rFont val="Calibri"/>
        <family val="2"/>
        <scheme val="minor"/>
      </rPr>
      <t>.</t>
    </r>
  </si>
  <si>
    <t>Monto ahorro previsional, según art. 42 bis inc. 1° LIR</t>
  </si>
  <si>
    <t>Gastos por donaciones para fines sociales, según art. 1° bis Ley N° 19.885</t>
  </si>
  <si>
    <t>Gastos efectivos (solo rebajables del código 547)</t>
  </si>
  <si>
    <t>Gastos presuntos: 30% sobre el código 547, con tope de 15 UTA</t>
  </si>
  <si>
    <t>Rebaja por presunción de asignación de zona  D.L. N° 889 de 1975</t>
  </si>
  <si>
    <t xml:space="preserve"> </t>
  </si>
  <si>
    <t>Total honorarios</t>
  </si>
  <si>
    <t>Total remuneraciones directores S.A.</t>
  </si>
  <si>
    <t>Total rentas y retenciones</t>
  </si>
  <si>
    <r>
      <t>Participaciones en ingresos brutos soc. de profesionales de 2ª Categoría</t>
    </r>
    <r>
      <rPr>
        <strike/>
        <sz val="10"/>
        <rFont val="Calibri"/>
        <family val="2"/>
        <scheme val="minor"/>
      </rPr>
      <t>.</t>
    </r>
  </si>
  <si>
    <t>Trasladar a código 110, solo personas naturales</t>
  </si>
  <si>
    <t>(Trasladar a código 198)</t>
  </si>
  <si>
    <t>RECUADRO N° 2: DETERMINACIÓN MAYOR O MENOR VALOR OBTENIDO POR LAS ENAJENACIONES DE BIENES RAÍCES SITUADOS EN CHILE EFECTUADAS POR PERSONAS NATURALES Y NO ASIGNADOS A EMPRESA INDIVIDUAL</t>
  </si>
  <si>
    <t>Precios de enajenaciones del conjunto de los bienes raíces situados en Chile</t>
  </si>
  <si>
    <r>
      <rPr>
        <b/>
        <u/>
        <sz val="11"/>
        <rFont val="Calibri"/>
        <family val="2"/>
        <scheme val="minor"/>
      </rPr>
      <t>Menos: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precios de adquisición de los bienes raíces reajustados</t>
    </r>
  </si>
  <si>
    <r>
      <rPr>
        <b/>
        <u/>
        <sz val="11"/>
        <rFont val="Calibri"/>
        <family val="2"/>
        <scheme val="minor"/>
      </rPr>
      <t>Menos:</t>
    </r>
    <r>
      <rPr>
        <sz val="11"/>
        <rFont val="Calibri"/>
        <family val="2"/>
        <scheme val="minor"/>
      </rPr>
      <t xml:space="preserve"> mejoras que hayan aumentado el valor de los bienes raíces reajustadas</t>
    </r>
  </si>
  <si>
    <t>Mayor o menor valor percibido o devengado</t>
  </si>
  <si>
    <r>
      <rPr>
        <b/>
        <u/>
        <sz val="11"/>
        <rFont val="Calibri"/>
        <family val="2"/>
        <scheme val="minor"/>
      </rPr>
      <t>Menos:</t>
    </r>
    <r>
      <rPr>
        <sz val="11"/>
        <rFont val="Calibri"/>
        <family val="2"/>
        <scheme val="minor"/>
      </rPr>
      <t xml:space="preserve"> ingreso no renta equivalente a 8.000 UF o saldo del ejercicio anterior</t>
    </r>
  </si>
  <si>
    <t>Mayor valor percibido o devengado afecto a impuesto</t>
  </si>
  <si>
    <t>Saldo de ingreso no renta a utilizar en los ejercicios siguientes</t>
  </si>
  <si>
    <t xml:space="preserve">Mayor valor percibido en enajenaciones efectuadas en el ejercicio </t>
  </si>
  <si>
    <t>Mayor valor devengado a declarar en los años tributarios siguientes</t>
  </si>
  <si>
    <t>Mayor valor percibido en el ejercicio por enajenaciones efectuadas en el ejercicio
anterior</t>
  </si>
  <si>
    <t>Mayor valor percibido según códigos 1099 y 1114 anteriores afecto al IGC o IA, a trasladar a código 1032</t>
  </si>
  <si>
    <t xml:space="preserve">Mayor valor devengado según código 1061 anterior afecto a IGC a reliquidar, según instrucciones código 1033 </t>
  </si>
  <si>
    <t xml:space="preserve">Mayor valor percibido según códigos 1099 y 1114 anteriores afecto al Impuesto Único y Sustitutivo con tasa 10%, a trasladar a código 1043 </t>
  </si>
  <si>
    <t>RECUADRO N° 3: DATOS SOBRE INSTRUMENTOS DE AHORRO ACOGIDOS AL EX ART. 57 BIS (ART. 3° TRANSITORIO NUMERAL VI) LEY N° 20.780)</t>
  </si>
  <si>
    <t>Total ahorro neto positivo del ejercicio</t>
  </si>
  <si>
    <t>Ahorro neto positivo utitlizado en el ejercicio</t>
  </si>
  <si>
    <t>Remanente ahorro neto positivo del ejercicio siguiente</t>
  </si>
  <si>
    <t>Total ahorro neto negativo del ejercicio</t>
  </si>
  <si>
    <t>Cuota exenta 10 UTA</t>
  </si>
  <si>
    <t>Base para débito fiscal del ejercicio a registrar en código 201</t>
  </si>
  <si>
    <t>RECUADRO N° 4: ENAJENACIÓN DE ACCIONES, DERECHOS SOCIALES; CUOTAS FONDOS MUTUOS Y/O DE INVERSIÓN CONTRIBUYENTES AFECTOS AL IMPUESTO GLOBAL COMPLEMENTARIO O IMPUESTO ADICIONAL</t>
  </si>
  <si>
    <t>ENAJENACIÓN DE ACCIONES</t>
  </si>
  <si>
    <t>Régimen  tributario de la LIR</t>
  </si>
  <si>
    <t>N° acciones enajenadas</t>
  </si>
  <si>
    <t>Precio o valor de enajenación</t>
  </si>
  <si>
    <t>Costo tributario actualizado</t>
  </si>
  <si>
    <t>Mayor valor determinado</t>
  </si>
  <si>
    <t>IGC o IA sobre rentas percibidas, según código 155</t>
  </si>
  <si>
    <t>Opción a reliquidar el IGC sobre
renta devengada, según código 1033</t>
  </si>
  <si>
    <r>
      <t xml:space="preserve">Régimen art. 107 LIR </t>
    </r>
    <r>
      <rPr>
        <b/>
        <sz val="11"/>
        <color rgb="FFFF0000"/>
        <rFont val="Calibri"/>
        <family val="2"/>
        <scheme val="minor"/>
      </rPr>
      <t>vigente hasta el 01.09.2022</t>
    </r>
  </si>
  <si>
    <t>ENAJENACIÓN DE DERECHOS SOCIALES</t>
  </si>
  <si>
    <t>N°  de operaciones de derechos sociales enajenados</t>
  </si>
  <si>
    <t>Opción a reliquidar el IGC sobre renta devengada, según código 1033</t>
  </si>
  <si>
    <t>ENAJENACIÓN O RESCATE DE CUOTAS DE FONDOS MUTUOS Y/O FONDOS DE INVERSIÓN</t>
  </si>
  <si>
    <t>N° cuotas de fondos mutuos y/o fondo de inversión enajenados o rescatados</t>
  </si>
  <si>
    <t xml:space="preserve">IGC o IA sobre rentas percibidas, según código 155 </t>
  </si>
  <si>
    <t>ENAJENACIÓN O RESCATE DE INTRUMENTOS AFECTOS AL IMPUESTO ÚNICO DEL ART. 107 LIR VIGENTE A PARTIR DEL 02.09.2022</t>
  </si>
  <si>
    <t>Instrumentos o valores enajenados o rescatados</t>
  </si>
  <si>
    <t>Mayor o menor valor determinado</t>
  </si>
  <si>
    <t>Acciones</t>
  </si>
  <si>
    <t>Cuotas de fondos mutuos y/o fondos de inversión</t>
  </si>
  <si>
    <t>Determinación del resultado</t>
  </si>
  <si>
    <t xml:space="preserve">Resultado neto de las operaciones del ejercicio </t>
  </si>
  <si>
    <t xml:space="preserve">Pérdida de arrastre del ejercicio anterior actualizada </t>
  </si>
  <si>
    <t xml:space="preserve">Base imponible o pérdida del ejercicio </t>
  </si>
  <si>
    <t>RECUADRO N°5: CRÉDITO POR INGRESO DIFERIDO PROPIETARIOS DE EMPRESAS RÉGIMEN TRANSPARENCIA TRIBUTARIA, ART. 14 LETRA D) N°8 LIR</t>
  </si>
  <si>
    <t>Remanente ejercicio anterior</t>
  </si>
  <si>
    <t>Crédito recibido en el ejercicio</t>
  </si>
  <si>
    <t>Crédito imputado en el ejercicio</t>
  </si>
  <si>
    <t>Remanente para ejercicio siguiente</t>
  </si>
  <si>
    <t>RECUADRO N° 6: DATOS INFORMATIVOS</t>
  </si>
  <si>
    <t>Operaciones Internacionales</t>
  </si>
  <si>
    <t xml:space="preserve"> Préstamos efectuados a propietarios, socios o accionistas en el ejercicio</t>
  </si>
  <si>
    <t>Total de cantidades adeudadas, pagadas o abonadas a relacionados en el exterior (arts. 31 inc. 3° y 59 LIR)</t>
  </si>
  <si>
    <t>Cantidades  adeudadas  a  relacionados  en  el  exterior,  o  pagadas  cuyo IA no ha sido enterado (arts. 31 inc.  3° y 59 LIR)</t>
  </si>
  <si>
    <t>Total pasivos contraídos en Chile</t>
  </si>
  <si>
    <t>Beneficio antes de gastos financieros (EBITDA)</t>
  </si>
  <si>
    <r>
      <t>Renta imponible</t>
    </r>
    <r>
      <rPr>
        <strike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extranjera (art. 41 A  N° 3 LIR)</t>
    </r>
  </si>
  <si>
    <t>Datos de Balance</t>
  </si>
  <si>
    <t>Total del activo</t>
  </si>
  <si>
    <t>Total del pasivo</t>
  </si>
  <si>
    <t>Saldo de caja (sólo dinero en efectivo y documentos al día, según arqueo)</t>
  </si>
  <si>
    <t>Capital efectivo</t>
  </si>
  <si>
    <t>Saldo cuenta corriente bancaria según, conciliación</t>
  </si>
  <si>
    <t>Existencia final</t>
  </si>
  <si>
    <t>Bienes adquiridos contrato leasing</t>
  </si>
  <si>
    <t>Activo inmovilizado</t>
  </si>
  <si>
    <t>Activo gasto diferido goodwill tributario</t>
  </si>
  <si>
    <t>Activo intangible goodwill tributario (Ley N° 20.780)</t>
  </si>
  <si>
    <t>Patrimonio financiero</t>
  </si>
  <si>
    <t>Otros Antecedentes</t>
  </si>
  <si>
    <t xml:space="preserve">Utilidades financieras capitalizadas </t>
  </si>
  <si>
    <t>Gastos adeudados o pagados por cuotas de bienes en leasing</t>
  </si>
  <si>
    <t>Monto del capital  directa o indirectamente financiado por partes relacionadas</t>
  </si>
  <si>
    <t>Tasa TEX</t>
  </si>
  <si>
    <t>Tasa TEF</t>
  </si>
  <si>
    <t xml:space="preserve">Retiros, remesas o distribuciones afectos a IGC o IA, no Imputados a los RRE </t>
  </si>
  <si>
    <t>Retiros, remesas o distribuciones afectos a IGC o IA, imputados a las utilidades de balance en exceso de las tributables (UBET)</t>
  </si>
  <si>
    <t>Depreciación acelerada vehículos eléctricos o híbridos con recarga eléctrica exterior u otros calificados como cero emisiones por resolución fundada del Ministerio de Energía (art. 8º Ley Nº 21.305)</t>
  </si>
  <si>
    <t>Depreciación normal vehículos eléctricos o híbridos con recarga eléctrica exterior u otros calificados como cero emisiones por resolución fundada del Ministerio de Energía (art. 8º Ley Nº 21.305)</t>
  </si>
  <si>
    <t xml:space="preserve">Saldos </t>
  </si>
  <si>
    <t>Saldo total de rentas exentas de IGC (art. 11 Ley N° 18.401, rentas del capitalismo popular)</t>
  </si>
  <si>
    <t>Saldo exceso de retiros de 2014, determinados al 31 de diciembre para ejercicios siguientes</t>
  </si>
  <si>
    <t>Saldo de crédito por IDPC no sujetos a restitución generados hasta el 31.12.2019</t>
  </si>
  <si>
    <t>Saldo de crédito por IDPC no sujetos a restitución generados a contar del 01.01.2020</t>
  </si>
  <si>
    <t>Saldo de crédito por IDPC en carácter de voluntario por rectificación del capital propio tributario, según art. 32° transitorio Ley N° 21.210</t>
  </si>
  <si>
    <t>Saldo crédito Impuesto Tasa Adicional ex art. 21 LIR</t>
  </si>
  <si>
    <t>Saldo de crédito por gastos de capacitación mensual con derecho a devolución (art. 6 Ley N° 20.326)</t>
  </si>
  <si>
    <t>Saldo de excedente base imponible IDPC voluntario a imputar ejercicio siguientes</t>
  </si>
  <si>
    <t>Cuentas en participación y demás encargos fiduciarios</t>
  </si>
  <si>
    <t>Saldo o aporte inicial del ejercicio de la asociación o cuentas en participación o del encargo fiduciario a informar por el gestor</t>
  </si>
  <si>
    <t>Saldo final del ejercicio de la asociación o cuentas en participación o del encargo fiduciario a informar por el gestor</t>
  </si>
  <si>
    <t>Crédito por IDPC asignado en el ejercicio a los partícipes o beneficiarios de la asociación o cuentas en participación o del encargo fiduciario</t>
  </si>
  <si>
    <t>Crédito IPE asignado en el ejercicio a los partícipes o beneficiarios de la asociación o cuentas en participación o del encargo fiduciario</t>
  </si>
  <si>
    <t>RECUADRO N° 7: INGRESO DIFERIDO Y SALDOS PENDIENTES DE AMORTIZACIÓN.</t>
  </si>
  <si>
    <t>Detalle</t>
  </si>
  <si>
    <t>Saldo de rentas tributables acumuladas</t>
  </si>
  <si>
    <t xml:space="preserve">
Incremento 
</t>
  </si>
  <si>
    <t xml:space="preserve">
Crédito 
</t>
  </si>
  <si>
    <t>No Sujeto a Restitución</t>
  </si>
  <si>
    <t xml:space="preserve"> Sujeto a Restitución</t>
  </si>
  <si>
    <t xml:space="preserve">Ingreso  diferido a  imputar  en  el ejercicio </t>
  </si>
  <si>
    <t>Saldo de ingreso diferido pendiente de tributación de acuerdo al art 14 letra D) N°8, letra d) de la LIR, artículo 40 transitorio  de la Ley 21.210 y Circular 62 de 2020.</t>
  </si>
  <si>
    <t>Saldo de ingreso diferido pendiente de tributación de acuerdo al art. 15° transitorio de la Ley N° 21.210</t>
  </si>
  <si>
    <t>TOTAL Saldo ingreso diferido a imputar en los ejercicios siguientes</t>
  </si>
  <si>
    <t xml:space="preserve">RECUADRO N° 8:  INFORMACIÓN SOBRE DONACIONES Y CRÉDITOS O REBAJAS IMPUTABLES AL IDPC </t>
  </si>
  <si>
    <t>CRÉDITOS CUYOS REMANENTES NO DAN DERECHO A IMPUTACIÓN EN LOS EJERCICIOS SIGUIENTES NI A DEVOLUCIÓN</t>
  </si>
  <si>
    <t>DETALLE</t>
  </si>
  <si>
    <t>TOTAL GASTO</t>
  </si>
  <si>
    <t>GASTO NO ACEPTADO</t>
  </si>
  <si>
    <t>CRÉDITO</t>
  </si>
  <si>
    <t>Donaciones al FNR, según arts. 4° y 9° Ley N° 20.444 (no afectas al LGA)</t>
  </si>
  <si>
    <t>Donaciones para fines culturales, según art. 8° Ley N° 18.985 (afectas al LGA)</t>
  </si>
  <si>
    <t>Donaciones para fines educacionales, según art. 3° Ley N° 19.247 (afectas al LGA)</t>
  </si>
  <si>
    <t>Donaciones para fines deportivos, según art. 62 y sgtes. Ley N° 19.712 (afecta al LGA)</t>
  </si>
  <si>
    <t>Donaciones para fines sociales, según art. 1° y sgtes. Ley N° 19.885 (afecta al LGA)</t>
  </si>
  <si>
    <t>Crédito por contribuciones de bienes raíces</t>
  </si>
  <si>
    <t>Crédito por bienes físicos del activo inmovilizado del ejercicio</t>
  </si>
  <si>
    <t>Crédito por rentas de zonas francas</t>
  </si>
  <si>
    <t>Crédito por ingreso diferido</t>
  </si>
  <si>
    <t>Otras rebajas especiales</t>
  </si>
  <si>
    <t>CRÉDITOS CUYOS REMANENTES DAN  SOLO DERECHO A IMPUTACIÓN EN LOS EJERCICIOS SIGUIENTES</t>
  </si>
  <si>
    <t>Remanente de crédito por bienes físicos del activo inmovilizado proveniente de inversiones AT 1999 - 2002</t>
  </si>
  <si>
    <t>Donaciones a universidades e institutos profesionales, según art. 69 Ley N° 18.681 (afectas al LGA)</t>
  </si>
  <si>
    <t>Monto inversión Ley Arica</t>
  </si>
  <si>
    <t>Monto inversión  Ley Austral</t>
  </si>
  <si>
    <t>Crédito por impuestos soportados en el extranjero, según art.41  A LIR</t>
  </si>
  <si>
    <t>Crédito por inversión privada en actividades de investigación y desarrollo Ley N° 20.241</t>
  </si>
  <si>
    <t>CRÉDITO CUYO REMANENTE DA DERECHO A DEVOLUCIÓN</t>
  </si>
  <si>
    <t>Crédito IEAM del ejercicio</t>
  </si>
  <si>
    <t>Crédito IEAM utilizado en el ejercicio</t>
  </si>
  <si>
    <t>Remanente crédito IEAM a devolver a través de código 36</t>
  </si>
  <si>
    <t xml:space="preserve">OTRAS  DONACIONES </t>
  </si>
  <si>
    <t>Otras donaciones, según art. 10 Ley N° 19.885 (afecta al LGA)</t>
  </si>
  <si>
    <t>Donaciones, según art. 7° Ley N° 16.282 (no afectas al LGA)</t>
  </si>
  <si>
    <t>Donaciones, según art. 37 D.L. N° 1.939 de 1977   (no afectas al LGA)</t>
  </si>
  <si>
    <t>Donaciones, según Ley N° 21.015 (no afectas al LGA)</t>
  </si>
  <si>
    <t xml:space="preserve">Donaciones, según nuevo Título VIII bis D.L. N° 3.063 de 1979 (no afectas al LGA), incorporado por Ley N° 21.440 </t>
  </si>
  <si>
    <t>Donaciones, según art. 18° Ley N° 21.258 (no afecta al LGA)</t>
  </si>
  <si>
    <t>Donaciones para fines culturales según art. 8° Ley N° 18.985</t>
  </si>
  <si>
    <t>Remanente año anterior</t>
  </si>
  <si>
    <t>Imputado en el Ejercicio</t>
  </si>
  <si>
    <t>RECUADRO N° 9: REGISTRO FUR</t>
  </si>
  <si>
    <t>Remanente FUR ejercicio anterior debidamente reajustado</t>
  </si>
  <si>
    <t>FUR afectado con el Impuesto Sustitutivo (IS)</t>
  </si>
  <si>
    <t>Impuesto Sustitutivo (IS) pagado que afectó al FUR</t>
  </si>
  <si>
    <t>Rebaja FUR por devolución de capital, enajenación de acciones o derechos sociales y reorganización empresarial, debidamente reajustados</t>
  </si>
  <si>
    <t>Rebaja FUR acogido a ISFUT por devolución de capital, enajenación o reorganización empresarial</t>
  </si>
  <si>
    <t>Aumento FUR por reorganización empresarial debidamente reajustado</t>
  </si>
  <si>
    <t>Reclasificación FUR por rentas afectas ISFUT</t>
  </si>
  <si>
    <t>Remanente FUR para el ejercicio siguiente acogido al ISFUT</t>
  </si>
  <si>
    <t>Remanente FUR para el ejercicio siguiente afectos a impuestos finales</t>
  </si>
  <si>
    <t>Remanente FUR para el ejercicio siguiente exentos e INR</t>
  </si>
  <si>
    <t>Remanente CIDPC ejercicio anterior debidamente reajustado</t>
  </si>
  <si>
    <t>CIDPC utilizado en el ejercicio</t>
  </si>
  <si>
    <t>CIDPC recibido en el ejercicio</t>
  </si>
  <si>
    <t>Remanente CIDPC para el ejercicio siguiente</t>
  </si>
  <si>
    <t>RECUADRO Nº 10: DEPRECIACIÓN</t>
  </si>
  <si>
    <t>Cantidad de bienes del activo inmovilizado</t>
  </si>
  <si>
    <t>Depreciación acelerada en 1/3  vida util, del ejercicio (art. 31 N° 5 LIR)</t>
  </si>
  <si>
    <t>Depreciación acelerada en 1/10 vida últil, del ejercicio (art. 31 N° 5 bis LIR)</t>
  </si>
  <si>
    <t>Depreciación instántanea por el 100% del valor de adquisición del bien físico del activo inmovilizado, adquirido en el ejercicio (art. 22° transitorio bis Ley N° 21.210, incorporado por la Ley N°21.256)</t>
  </si>
  <si>
    <t>Total depreciación normal de los bienes con depreciación acelerada y/o instantánea informada en los códigos 938, 949 y 1158</t>
  </si>
  <si>
    <t>Diferencia entre depreciaciones aceleradas y/o instantáneas y normales del ejercicio, anteriores</t>
  </si>
  <si>
    <t xml:space="preserve">RECUADRO N° 11: ROYALTY MINERO </t>
  </si>
  <si>
    <t>Agregados a la RLI (o pérdida tributaria) de Primera Categoría, según art. 64 ter LIR</t>
  </si>
  <si>
    <t>Deducciones a la RLI (o pérdida tributaria) de Primera Categoría, según art. 64 ter LIR</t>
  </si>
  <si>
    <t>Ventas expresadas en toneladas métricas de cobre fino, según art. 64 bis LIR</t>
  </si>
  <si>
    <t>Ventas de relacionados expresadas en toneladas métricas de cobre fino, según art. 64 bis LIR</t>
  </si>
  <si>
    <t>Margen operacional minero según art. 64 bis LIR</t>
  </si>
  <si>
    <t>RECUADRO N° 12: BASE IMPONIBLE DE PRIMERA CATEGORIA RÉGIMEN DEL ARTÍCULO 14 LETRA A) LIR</t>
  </si>
  <si>
    <t>RESULTADO FINANCIERO</t>
  </si>
  <si>
    <t>Ingresos del giro percibidos o devengados</t>
  </si>
  <si>
    <t>Rentas de fuente extranjera</t>
  </si>
  <si>
    <t>Intereses percibidos o devengados</t>
  </si>
  <si>
    <t>Otros ingresos percibidos o devengados</t>
  </si>
  <si>
    <t>Costo directo de los bienes y servicios</t>
  </si>
  <si>
    <t>Remuneraciones</t>
  </si>
  <si>
    <t>Arriendos</t>
  </si>
  <si>
    <t>Depreciación financiera del ejercicio</t>
  </si>
  <si>
    <t>Intereses pagados o adeudados</t>
  </si>
  <si>
    <t>Gastos por donaciones</t>
  </si>
  <si>
    <t>Otros gastos financieros</t>
  </si>
  <si>
    <t>Gastos por inversión en investigación y desarrollo certificados por Corfo</t>
  </si>
  <si>
    <t>Gastos por inversión en Investigación y desarrollo no certificados por Corfo</t>
  </si>
  <si>
    <t>Gastos por exigencias medio ambientales</t>
  </si>
  <si>
    <t>Gasto por indemnización o compensación a clientes o usuarios</t>
  </si>
  <si>
    <t>Costos y gastos necesarios para producir las rentas de fuente extranjera</t>
  </si>
  <si>
    <t>Gastos por impuesto renta e impuesto diferido</t>
  </si>
  <si>
    <t>Otros gastos deducidos de los ingresos brutos</t>
  </si>
  <si>
    <t xml:space="preserve">Resultado financiero </t>
  </si>
  <si>
    <t>AJUSTES AL RESULTADO FINANCIERO</t>
  </si>
  <si>
    <t>Corrección monetaria saldo deudor (art. 32 N° 1 LIR)</t>
  </si>
  <si>
    <t>Corrección monetaria saldo acreedor (art. 32 N° 2 LIR)</t>
  </si>
  <si>
    <t>Partidas del inciso primero no afectas al IU de tasa 40% y del inciso segundo, del art. 21 LIR, reajustados</t>
  </si>
  <si>
    <t>Estimación y/o castigos de deudas incobrables, según criterios financieros</t>
  </si>
  <si>
    <t>Rentas tributables no reconocidas financieramente</t>
  </si>
  <si>
    <t>Gastos agregados por donaciones</t>
  </si>
  <si>
    <t>Gastos que se deben agregar a la RLI según el art. 33 N° 1 LIR</t>
  </si>
  <si>
    <t>Ingreso diferido por cambio de régimen</t>
  </si>
  <si>
    <t>Costos y gastos asociados a ingresos no renta (art. 17 LIR), generados</t>
  </si>
  <si>
    <t>Proporcionalidad gastos ingresos no renta</t>
  </si>
  <si>
    <t xml:space="preserve">Intereses devengados por inversiones en bonos del art. 104 LIR </t>
  </si>
  <si>
    <t>Ingresos devengados por cambio de régimen</t>
  </si>
  <si>
    <t xml:space="preserve">Gastos adeudados por cambio de régimen </t>
  </si>
  <si>
    <t xml:space="preserve">Castigo de deudas incobrables, según art. 31 inc. 4° N° 4 LIR </t>
  </si>
  <si>
    <t>Amortización de intangibles, art. 22° transitorio bis, inc. 4°, 5° y 6° ley 21.210</t>
  </si>
  <si>
    <t>Depreciación tributaria del ejercicio</t>
  </si>
  <si>
    <t>Gasto goodwill tributario del ejercicio</t>
  </si>
  <si>
    <t>Impuesto específico a la actividad minera</t>
  </si>
  <si>
    <t xml:space="preserve">Gastos rechazados afectos a la tributación del art. 21 inc. 1°  LIR </t>
  </si>
  <si>
    <t xml:space="preserve">Gastos rechazados afectos a la tributación del art. 21 inc. 3° LIR </t>
  </si>
  <si>
    <t>Otras partidas</t>
  </si>
  <si>
    <t>Rentas exentas IDPC (art. 33 N°2 LIR )</t>
  </si>
  <si>
    <t>Dividendos y/o utilidades sociales percibidos o devengados (art. 33 N° 2 LIR)</t>
  </si>
  <si>
    <t>Dividendos y/o utilidades sociales percibidas o devengadas (art. 33 N° 2 LIR), ingresos no renta</t>
  </si>
  <si>
    <t>Gastos aceptados por donaciones</t>
  </si>
  <si>
    <t>Ingresos no renta, generados (art. 17 LIR)</t>
  </si>
  <si>
    <t>Pérdidas de ejercicios anteriores (art. 31 N° 3 LIR)</t>
  </si>
  <si>
    <t>Renta líquida imponible antes de rebaja por incentivo al ahorro (art. 14 letra E) LIR) y/o por pago de IDPC voluntario (art. 14 letra A) N°6 LIR y art. 42° transitorio Ley N° 21.210) o pérdida tributaria</t>
  </si>
  <si>
    <t xml:space="preserve">Incentivo al ahorro según art. 14 letra E) LIR </t>
  </si>
  <si>
    <t>Base del IDPC voluntario según  art. 14 letra A) N°  6 LIR y art. 42 transitorio Ley 21.210</t>
  </si>
  <si>
    <t>Renta líquida imponible afecta a IDPC (o pérdida tributaria antes de imputar dividendos o retiros percibidos) del ejercicio.</t>
  </si>
  <si>
    <t>IMPUTACIONES A LA PÉRDIDA TRIBUTARIA DEL EJERCICIO</t>
  </si>
  <si>
    <t>Dividendos o retiros percibidos afectos a IGC, que absorben la pérdida tributaria</t>
  </si>
  <si>
    <t>Incremento por IDPC de los dividendos o retiros percibidos afectos a IGC, que absorben la pérdida tributaria</t>
  </si>
  <si>
    <t xml:space="preserve">Pérdida tributaria del ejercicio al 31 de diciembre </t>
  </si>
  <si>
    <t>RECUADRO Nº 13: DETERMINACIÓN DEL RAI RÉGIMEN DEL ARTÍCULO 14 LETRA A) LIR</t>
  </si>
  <si>
    <t>CPT positivo final (recuadro N° 14)</t>
  </si>
  <si>
    <t>CPT negativo final (recuadro N° 14)</t>
  </si>
  <si>
    <t>Saldo negativo del Registro REX al término del ejercicio</t>
  </si>
  <si>
    <t>Remesas, retiros o dividendos distribuidos en el ejercicio, reajustados</t>
  </si>
  <si>
    <t>Subtotal</t>
  </si>
  <si>
    <t>Saldo positivo del Registro REX al término del ejercicio, antes de imputaciones</t>
  </si>
  <si>
    <t>Capital aportado debidamente reajustado (incluye aumentos y disminuciones efectivas)</t>
  </si>
  <si>
    <t>Saldo FUR  (cuando no haya sido considerado dentro del valor del capital aportado a la empresa)</t>
  </si>
  <si>
    <t>Sobreprecio obtenido en la colocación de acciones de propia emisión, debidamente reajustado</t>
  </si>
  <si>
    <t>Rentas afectas a IGC o IA (RAI) del ejercicio</t>
  </si>
  <si>
    <t>RECUADRO Nº 14:  RAZONABILIDAD CAPITAL PROPIO TRIBUTARIO</t>
  </si>
  <si>
    <t>Capital propio tributario positivo inicial</t>
  </si>
  <si>
    <t>Capital propio tributario negativo inicial</t>
  </si>
  <si>
    <t>Corrección monetaria capital propio tributario inicial</t>
  </si>
  <si>
    <t>Aumentos (efectivos) de capital del ejercicio, actualizados</t>
  </si>
  <si>
    <t>Disminuciones (efectivas) de capital del ejercicio, actualizadas</t>
  </si>
  <si>
    <t>Renta líquida imponible afecta a IDPC del ejercicio</t>
  </si>
  <si>
    <t>Rentas exentas e ingresos no renta (positivo), generados por la empresa en el ejercicio</t>
  </si>
  <si>
    <t>Pérdida por rentas exentas e ingresos no renta del ejercicio</t>
  </si>
  <si>
    <t>Retiros o dividendos percibidos en el ejercicio por participaciones en otras empresas</t>
  </si>
  <si>
    <t>Utilidades percibidas afectas a impuestos finales imputadas a la pérdida tributaria del ejercicio</t>
  </si>
  <si>
    <t>Aumentos del ejercicio (por reorganizaciones)</t>
  </si>
  <si>
    <t>Disminuciones del ejercicio (por reorganizaciones)</t>
  </si>
  <si>
    <t>Crédito total disponible imputable contra impuestos finales (IPE), del ejercicio</t>
  </si>
  <si>
    <t>Incentivo al ahorro según art. 14 letra E) LIR</t>
  </si>
  <si>
    <t>Base del IDPC voluntario según  art. 14 letra A) N°  6 LIR</t>
  </si>
  <si>
    <t>Otras partidas a agregar</t>
  </si>
  <si>
    <t>Otras partidas a deducir</t>
  </si>
  <si>
    <t>Capital propio tributario positivo</t>
  </si>
  <si>
    <t xml:space="preserve">Capital propio tributario negativo </t>
  </si>
  <si>
    <t>RECUADRO N° 15: REGISTRO DE RENTAS EMPRESARIALES Y MOVIMIENTO STUT  (ART. 14 LETRA A) LIR)</t>
  </si>
  <si>
    <t>RAI</t>
  </si>
  <si>
    <t>DDAN</t>
  </si>
  <si>
    <t>REX</t>
  </si>
  <si>
    <t>STUT</t>
  </si>
  <si>
    <t>RENTAS CON TRIBUTACIÓN CUMPLIDA</t>
  </si>
  <si>
    <t>RENTAS EXENTAS</t>
  </si>
  <si>
    <t>INR</t>
  </si>
  <si>
    <t>RAP Y DIFERENCIA INICIAL EX ART. 14 TER A) LIR</t>
  </si>
  <si>
    <t>ISFUT</t>
  </si>
  <si>
    <t>OTRAS</t>
  </si>
  <si>
    <t>Remanente ejercicio anterior reajustado (saldo positivo)</t>
  </si>
  <si>
    <t>Remanente ejercicio anterior reajustado (saldo negativo)</t>
  </si>
  <si>
    <t>Monto imputado al ISFUT art. 25° transitorio Ley N° 21.210, reajustado</t>
  </si>
  <si>
    <t>Reverso y/o disminuciones del Ejercicio (propias)</t>
  </si>
  <si>
    <t>Aumentos del ejercicio (propios)</t>
  </si>
  <si>
    <t>Otros aumentos del ejercicio</t>
  </si>
  <si>
    <t>Otras disminuciones del ejercicio</t>
  </si>
  <si>
    <t>Remesas, retiros, o dividendos imputados a los RRE, reajustados</t>
  </si>
  <si>
    <t>Retiros en exceso imputados en el ejercicio, reajustados</t>
  </si>
  <si>
    <t>Remanente ejercicio siguiente (saldo positivo)</t>
  </si>
  <si>
    <t>Remanente ejercicio siguiente (saldo negativo)</t>
  </si>
  <si>
    <t>RECUADRO N° 16: REGISTRO SAC (ART. 14 LETRA A) LIR)
(SALDO ACUMULADOS DE CRÉDITO)</t>
  </si>
  <si>
    <t>Acumulados a contar desde el 01.01.2017</t>
  </si>
  <si>
    <t>Acumulados hasta el 31.12.2016</t>
  </si>
  <si>
    <t>Sujeto a Restitución</t>
  </si>
  <si>
    <t>IPE</t>
  </si>
  <si>
    <t>Sin D° Devolución</t>
  </si>
  <si>
    <t>Con D° Devolución</t>
  </si>
  <si>
    <t>Remanente ejercicio anterior (saldo positivo)</t>
  </si>
  <si>
    <t>Remanente ejercicio anterior (saldo negativo)</t>
  </si>
  <si>
    <t>Aumentos del ejercicio por reorganizaciones</t>
  </si>
  <si>
    <t>Disminuciones del ejercicio por reorganizaciones</t>
  </si>
  <si>
    <t>IDPC RLI generada en el ejercicio</t>
  </si>
  <si>
    <t>IDPC retiros, dividendos o remesas percibidos</t>
  </si>
  <si>
    <t>Asignado a remesas, retiros, o dividendos imputados en el ejercicio, reajustados</t>
  </si>
  <si>
    <t>Asignado a retiros en exceso imputados en el ejercicio, reajustados</t>
  </si>
  <si>
    <t>CIDPC e IPE asignado a gastos rechazados del art. 21 inc. 1° no afectos a IU 40% y del inciso 2°, LIR</t>
  </si>
  <si>
    <t>Recuadro N° 17: BASE IMPONIBLE RÉGIMEN PRO PYME (art. 14 letra D) N° 3 LIR)</t>
  </si>
  <si>
    <t>PERCIBIDO O PAGADO</t>
  </si>
  <si>
    <t>Ingresos percibidos</t>
  </si>
  <si>
    <t>Ingresos del giro devengados en ejercicios anteriores y percibidos en el ejercicio actual</t>
  </si>
  <si>
    <t>Rentas de fuente extranjera percibidas</t>
  </si>
  <si>
    <t>Intereses y reajustes percibidos por préstamos y otros</t>
  </si>
  <si>
    <t>Mayor valor percibido por rescate o enajenación de inversiones o bienes no depreciables</t>
  </si>
  <si>
    <t>Ingresos percibidos o devengados por operaciones con empresas relacionadas del art. 14 letra A) LIR</t>
  </si>
  <si>
    <t>Ingreso diferido imputado en el ejercicio, debidamente incrementado y reajustado cuando corresponda</t>
  </si>
  <si>
    <t>Crédito sobre activos fijos adquiridos en el ejercicio imputado al IDPC (art. 33 bis LIR)</t>
  </si>
  <si>
    <t>TOTAL DE INGRESOS ANUALES</t>
  </si>
  <si>
    <t>Gasto por saldo inicial de existencias o insumos del negocio en cambio de régimen, pagados</t>
  </si>
  <si>
    <t>Gasto por saldo inicial de activos fijos depreciables en cambio de régimen, pagados</t>
  </si>
  <si>
    <t>Gasto por pérdida tributaria en cambio de régimen</t>
  </si>
  <si>
    <t>Existencias o insumos del negocio, pagados</t>
  </si>
  <si>
    <t>Existencias, insumos y servicios del negocio adeudados en ejercicios anteriores y pagados en el ejercicio actual</t>
  </si>
  <si>
    <t>Gastos de rentas de fuente extranjera, pagados</t>
  </si>
  <si>
    <t>Remuneraciones pagadas</t>
  </si>
  <si>
    <t>Honorarios pagados</t>
  </si>
  <si>
    <t>Adquisición de bienes del activo fijo, pagados</t>
  </si>
  <si>
    <t>Arriendos pagados</t>
  </si>
  <si>
    <t>Gastos por exigencias medio ambientales, pagados</t>
  </si>
  <si>
    <t>Gastos por inversión en investigación y desarrollo no certificados por CORFO</t>
  </si>
  <si>
    <t>Gastos por inversión en investigación y desarrollo certificados por CORFO</t>
  </si>
  <si>
    <t>Intereses y reajustes pagados por préstamos y otros</t>
  </si>
  <si>
    <t>Amortización de intangibles, art. 22° transitorio bis, inc. 4°, 5° y 6° Ley N° 21.210</t>
  </si>
  <si>
    <t>Partidas del art. 21 inciso 1° y 3° LIR pagados</t>
  </si>
  <si>
    <t>Partidas del art. 21 inc. 1° no afectados con IU 40% y del inc. 2° LIR pagados</t>
  </si>
  <si>
    <t>Pérdida en rescate o enajenación de inversiones o bienes no depreciables</t>
  </si>
  <si>
    <t>Otros gastos deducibles de los ingresos</t>
  </si>
  <si>
    <t>Gastos o egresos pagados o adeudados por operaciones con empresas relacionadas del art. 14 letra A) LIR</t>
  </si>
  <si>
    <t>Pérdidas tributarias de ejercicios anteriores</t>
  </si>
  <si>
    <t>Créditos incobrables castigados en el ejercicio (reconocidos sobre ingresos devengados)</t>
  </si>
  <si>
    <t>TOTAL DE EGRESOS ANUALES</t>
  </si>
  <si>
    <t>Partidas del inc. 1° no afectas al IU de tasa 40% y del inc. 2°, del art. 21 LIR (históricos), incluidos en el total de egresos</t>
  </si>
  <si>
    <t>Base Imponible antes de rebaja por incentivo al ahorro según art. 14 letra E) y/o por pago de IDPC voluntario según art. 14 letra A) N°6, de la LIR (si es negativo traslade al código 1440)</t>
  </si>
  <si>
    <t>Base Imponible afecta a IDPC (o pérdida tributaria antes de imputar dividendos o retiros percibidos) del ejercicio</t>
  </si>
  <si>
    <t>RECUADRO Nº 18 DETERMINACION DEL RAI</t>
  </si>
  <si>
    <t>CPTS positivo final (recuadro N° 19)</t>
  </si>
  <si>
    <t>CPTS negativo final (recuadro N° 19)</t>
  </si>
  <si>
    <t>Saldo negativo del registro REX al término del ejercicio</t>
  </si>
  <si>
    <t>Remesas, retiros o dividendos distribuidos del ejercicio, históricos</t>
  </si>
  <si>
    <t>Saldo positivo del registro REX al término del ejercicio, antes de imputaciones</t>
  </si>
  <si>
    <t>Capital aportado, históricos (incluye aumentos y disminuciones efectivas)</t>
  </si>
  <si>
    <t>Sobreprecio obtenido en la colocación de acciones de propia emisión, históricos</t>
  </si>
  <si>
    <t>Recuadro N° 19: CPTS RÉGIMEN PRO PYME 
(art. 14 letra D) N° 3 LIR)</t>
  </si>
  <si>
    <t>CPT o CPTS positivo inicial</t>
  </si>
  <si>
    <t>CPT o CPTS negativo inicial</t>
  </si>
  <si>
    <t>Capital aportado empresas que inician actividades en el año comercial que corresponda a esta declaración</t>
  </si>
  <si>
    <t>Aumentos (efectivos) de capital del ejercicio</t>
  </si>
  <si>
    <t>Disminuciones (efectivas) de capital del ejercicio</t>
  </si>
  <si>
    <t>Base imponible afecta a IDPC del ejercicio</t>
  </si>
  <si>
    <t>Remesas, retiros o dividendos distribuidos en el ejercicio, históricos</t>
  </si>
  <si>
    <t>Partidas del inciso primero no afectas al IU de tasa 40% y del inciso segundo, del art. 21 LIR, históricos</t>
  </si>
  <si>
    <t>Ingreso diferido imputado en el ejercicio, debidamente incrementado cuando corresponda</t>
  </si>
  <si>
    <t>Base del IDPC voluntario según art. 14 letra A) N° 6 LIR</t>
  </si>
  <si>
    <t>Capital propio tributario simplificado positivo</t>
  </si>
  <si>
    <t xml:space="preserve">Capital propio tributario simplificado negativo </t>
  </si>
  <si>
    <t>RECUADRO N° 20: REGISTRO TRIBUTARIO DE RENTAS EMPRESARIALES Y MOVIMIENTO STUT (ART. 14 LETRA D) N° 3 LIR)</t>
  </si>
  <si>
    <t>Remanente ejercicio anterior o saldo inicial (saldo positivo)</t>
  </si>
  <si>
    <t xml:space="preserve">Remanente ejercicio anterior (saldo negativo) </t>
  </si>
  <si>
    <t>Monto imputado al ISFUT art. 25° transitorio Ley N°21.210</t>
  </si>
  <si>
    <t>Reversos y/o disminuciones del ejercicio (propias)</t>
  </si>
  <si>
    <t>Retiros, dividendos o remesas imputados a los RRE</t>
  </si>
  <si>
    <t>Retiros en exceso, imputados en el ejercicio, reajustados</t>
  </si>
  <si>
    <t>RECUADRO N° 21: REGISTRO SAC 
(SALDO ACUMULADOS DE CRÉDITO)</t>
  </si>
  <si>
    <t>Remanente ejercicio anterior o saldo inicial (saldo negativo)</t>
  </si>
  <si>
    <t>IDPC base imponible generada en el ejercicio</t>
  </si>
  <si>
    <t>IDPC retiros, dividendos o remesa percibidos</t>
  </si>
  <si>
    <t>Asignado a remesas, retiros o dividendos imputados en el ejercicio.</t>
  </si>
  <si>
    <t>Asignado a Retiros en exceso imputados en el ejercicio, reajustados</t>
  </si>
  <si>
    <t xml:space="preserve">Remanente ejercicio siguiente (saldo negativo) </t>
  </si>
  <si>
    <t>Recuadro N° 22: BASE IMPONIBLE RÉGIMEN DE TRANSPARENCIA TRIBUTARIA (art. 14 letra D) N° 8 LIR)</t>
  </si>
  <si>
    <t>Ingresos del giro percibidos</t>
  </si>
  <si>
    <t>Mayor valor por rescate o enajenación de inversiones o bienes no depreciables</t>
  </si>
  <si>
    <t>Dividendos o retiros percibidos en el ejercicio, por participaciones en otras empresas</t>
  </si>
  <si>
    <t>Incremento por impuesto de primera categoría y crédito total disponible por impuestos pagados en el extranjero</t>
  </si>
  <si>
    <t>Ingreso diferido imputado en el ejercicio, debidamente incrementado y reajustado, cuando corresponda</t>
  </si>
  <si>
    <t>Crédito por activos fijos adquiridos en el ejercicio (art. 33 bis LIR)</t>
  </si>
  <si>
    <t>Total de Ingresos Anuales</t>
  </si>
  <si>
    <t xml:space="preserve">Existencias, insumos y servicios del negocio adeudados en ejercicios anteriores y pagados en el ejercicio actual </t>
  </si>
  <si>
    <t>Gastos o egresos pagados o adeudados por operaciones con empresas relac. del art. 14 letra A) LIR</t>
  </si>
  <si>
    <t xml:space="preserve">Pérdidas tributarias de ejercicios anteriores </t>
  </si>
  <si>
    <t>Total de Egresos Anuales</t>
  </si>
  <si>
    <t>Base Imponible a Asignar a Propietarios que son Contribuyentes de Impuestos Finales, o Pérdida Tributaria del Ejercicio</t>
  </si>
  <si>
    <t>Recuadro N° 23: CPTS RÉGIMEN DE TRANSPARENCIA TRIBUTARIA (art. 14 letra D) N° 8, numeral (vii) LIR)</t>
  </si>
  <si>
    <t xml:space="preserve">Capital aportado empresas que inician actividades en el año comercial que corresponda a esta declaración </t>
  </si>
  <si>
    <t>Base imponible del ejercicio, asignable a los propietarios</t>
  </si>
  <si>
    <t>Pérdida tributaria del ejercicio al 31 de diciembre</t>
  </si>
  <si>
    <t>Partidas de gastos no aceptados</t>
  </si>
  <si>
    <t>Crédito por activos fijos adquiridos en el ejercicio (art. 33 bis LIR, según instrucciones)</t>
  </si>
  <si>
    <t>Crédito por IDPC, por participaciones en otras empresas que incrementaron la BI del ejercicio.</t>
  </si>
  <si>
    <t>DETERMINACIÓN CUOTA ANUAL</t>
  </si>
  <si>
    <t>Préstamo AC 2020 
(Leyes N° 21.242 y N° 21.252)</t>
  </si>
  <si>
    <t>Préstamo AC 2021 
(Ley N° 21.323)</t>
  </si>
  <si>
    <t>Saldo pendiente cuota año anterior</t>
  </si>
  <si>
    <t>ANTICIPOS</t>
  </si>
  <si>
    <t>RETENCIONES ADICIONALES Y PPMA</t>
  </si>
  <si>
    <t>Total retenciones adicionales y PPMA</t>
  </si>
  <si>
    <t>RELIQUIDACION</t>
  </si>
  <si>
    <t>Saldo a devolver por retenciones adicionales y PPMA en exceso</t>
  </si>
  <si>
    <t>RECUADRO N° 0</t>
  </si>
  <si>
    <t>SECCIÓN: DOMICILIO DEL CONTRIBUYENTE (ESTOS DATOS SON OBLIGATORIOS)</t>
  </si>
  <si>
    <t>RUT</t>
  </si>
  <si>
    <t>Folio</t>
  </si>
  <si>
    <t>Calle</t>
  </si>
  <si>
    <t>N°</t>
  </si>
  <si>
    <t>Of. o depto.</t>
  </si>
  <si>
    <t>Ciudad</t>
  </si>
  <si>
    <t>Comuna</t>
  </si>
  <si>
    <t>Región</t>
  </si>
  <si>
    <t>Actividad, profesión o giro del negocio</t>
  </si>
  <si>
    <t>Cód. actividad económica</t>
  </si>
  <si>
    <t>Telefóno</t>
  </si>
  <si>
    <t>Fax</t>
  </si>
  <si>
    <t>Correo electrónico</t>
  </si>
  <si>
    <t>Marque con X según instrucciones</t>
  </si>
  <si>
    <t>Franquicias Tributarias</t>
  </si>
  <si>
    <t>Leyes N°s. 18.392 o 19.149 (Navarino y Primavera)</t>
  </si>
  <si>
    <t>D.S. N° 341 de 2004, del Min. De Hacienda (Zona Franca)</t>
  </si>
  <si>
    <t>D.L. N° 701 de 1974
(Fomento Forestal)</t>
  </si>
  <si>
    <t>Sistema de Tributación</t>
  </si>
  <si>
    <r>
      <t>Sistema contabilidad agrícola simplificada según D.S. N° 344</t>
    </r>
    <r>
      <rPr>
        <sz val="11"/>
        <rFont val="Calibri"/>
        <family val="2"/>
        <scheme val="minor"/>
      </rPr>
      <t xml:space="preserve"> de 2004, del Min. de Hacienda</t>
    </r>
  </si>
  <si>
    <t>Opción al régimen</t>
  </si>
  <si>
    <t>Ley N° 19.709 (Tocopilla)</t>
  </si>
  <si>
    <t xml:space="preserve">Instituciones art. 40 N°s. 2 y 4 LIR
</t>
  </si>
  <si>
    <t>D.L. N° 600 de 1974 (E.I.E.)</t>
  </si>
  <si>
    <t>Asoc. o cuentas en participación</t>
  </si>
  <si>
    <t>Retiro del régimen</t>
  </si>
  <si>
    <r>
      <t>Saldo de ingreso diferido pendiente de tributación correspondiente a lo dispuesto en el ex art. 14 ter letra A N° 2 LIR</t>
    </r>
    <r>
      <rPr>
        <strike/>
        <sz val="11"/>
        <color rgb="FFFF0000"/>
        <rFont val="Calibri"/>
        <family val="2"/>
        <scheme val="minor"/>
      </rPr>
      <t xml:space="preserve"> </t>
    </r>
  </si>
  <si>
    <t xml:space="preserve">Monto a pagar de la(s) cuota(s) </t>
  </si>
  <si>
    <t>Cuota anual (30% o 10% del monto del préstamo tasa 0%), según art. 6 (art. primero) Ley N°21.242 y/o art. 7 (art. primero) Ley N° 21.252  o art. 11 inc. 1° Ley
N° 21.323.</t>
  </si>
  <si>
    <t xml:space="preserve">Pago anticipado por reintegro del préstamo tasa 0% (F-50, F-10 o código 1795 del F-22 AT 2022), según el art. 6 (art. primero) Ley N°21.242 y/o art. 7 (art. primero) Ley N° 21.252  o art. 11 inc. 3° Ley N° 21.323 </t>
  </si>
  <si>
    <t xml:space="preserve">Monto a pagar de la(s) cuota(s) después de anticipos </t>
  </si>
  <si>
    <t>Retención adicional sobre rentas del art. 42 N° 1 LIR con tasa del 3%, por reintegro del préstamo tasa 0%, según art. 9 letra a) (art. primero) Ley N° 21.252 (retención a trabajadores dependientes)  o art. 11 letra a) Ley N° 21.323</t>
  </si>
  <si>
    <t>Retención adicional sobre rentas del art. 42 N° 2 LIR con tasa del 3%, por reintegro del préstamo tasa 0%, según art. 7 (art. primero) Ley N° 21.242 y art. 9 letra b) (art. primero) Ley N° 21.252 (retención a trabajadores independientes)  o art. 11 letra b) Ley N° 21.323</t>
  </si>
  <si>
    <t>PPMA Primera Categoría art. 84 letra a) y 14 letra D) N° 3 letra (k) y N° 8 letra (a) numeral (viii) LIR, con tasa 3%, por reintegro de préstamo tasa 0%, según art. 9 letra c) (art. primero) Ley N° 21.252 (EI) o art. 11 letra c) Ley N° 21.323</t>
  </si>
  <si>
    <t>PPMA Segunda Categoría art. 84 letra b) LIR, con tasa 3%, por reintegro de préstamo tasa 0%, según art. 7 (art. primero) Ley N° 21.242 y art. 9 letra b) (art. primero) Ley N° 21.252 (trabajadores independientes) o art. 11 letra b) Ley N° 21.323</t>
  </si>
  <si>
    <t>Monto a pagar de la(s) cuota(s) después de retenciones adicionales y PPMA</t>
  </si>
  <si>
    <t xml:space="preserve">Monto del código 1795 destinado voluntariamente a pagar el saldo pendiente de los préstamos tasa 0% o futuras cuotas de dicho préstamo </t>
  </si>
  <si>
    <t>5% de las rentas que forman parte de la declaración anual de impuestos a la renta según art. 65 LIR (calculado sobre el código 170)</t>
  </si>
  <si>
    <t>RECUADRO N° 24: PAGO PRÉSTAMOS TASA 0% PERCIBIDOS EN EL AÑO COMERCIAL 2020 Y/O 2021 (PRÉSTAMOS SOLIDARIOS DEL ESTADO)</t>
  </si>
  <si>
    <t>GERARDO ESCUDERO TOLEDO</t>
  </si>
  <si>
    <t>GET</t>
  </si>
  <si>
    <t>https://campustributario.cl/</t>
  </si>
  <si>
    <t xml:space="preserve">Régimen de tributación </t>
  </si>
  <si>
    <t>REMANENTE DE CRÉDITO</t>
  </si>
  <si>
    <t>UTM Diciembre de 2022</t>
  </si>
  <si>
    <t>UTA Diciembre de 2022</t>
  </si>
  <si>
    <t>AT.2023</t>
  </si>
  <si>
    <t>N° Tramo</t>
  </si>
  <si>
    <t>Desde</t>
  </si>
  <si>
    <t>Hasta</t>
  </si>
  <si>
    <t>Factor</t>
  </si>
  <si>
    <t>Rebaja</t>
  </si>
  <si>
    <t xml:space="preserve">y   más </t>
  </si>
  <si>
    <t>https://www.sii.cl/servicios_online/renta/2023/rentaform.html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</si>
</sst>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#,##0;[Red]\(#,##0\)"/>
    <numFmt numFmtId="165" formatCode="00"/>
    <numFmt numFmtId="166" formatCode="0#,##0"/>
    <numFmt numFmtId="167" formatCode="0.0%"/>
    <numFmt numFmtId="168" formatCode="_-* #,##0.00\ _$_-;\-* #,##0.00\ _$_-;_-* &quot;-&quot;??\ _$_-;_-@_-"/>
    <numFmt numFmtId="169" formatCode="#,##0.000000"/>
    <numFmt numFmtId="170" formatCode="_(* #,##0_);_(* \(#,##0\);_(* &quot;-&quot;??_);_(@_)"/>
    <numFmt numFmtId="171" formatCode="_ &quot;$&quot;* #,##0.00_ ;_ &quot;$&quot;* \-#,##0.00_ ;_ &quot;$&quot;* &quot;-&quot;_ ;_ @_ 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b/>
      <sz val="10"/>
      <name val="Arial"/>
      <family val="2"/>
    </font>
    <font>
      <sz val="10"/>
      <color rgb="FF0000FF"/>
      <name val="Arial"/>
      <family val="2"/>
    </font>
    <font>
      <b/>
      <sz val="11"/>
      <color rgb="FF0000FF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2"/>
      <color rgb="FF0000FF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FF"/>
      <name val="Arial"/>
      <family val="2"/>
    </font>
    <font>
      <strike/>
      <sz val="11"/>
      <name val="Calibri"/>
      <family val="2"/>
      <scheme val="minor"/>
    </font>
    <font>
      <sz val="9"/>
      <name val="Calibri"/>
      <family val="2"/>
      <scheme val="minor"/>
    </font>
    <font>
      <strike/>
      <sz val="10"/>
      <name val="Calibri"/>
      <family val="2"/>
      <scheme val="minor"/>
    </font>
    <font>
      <b/>
      <sz val="9"/>
      <name val="Calibri"/>
      <family val="2"/>
      <scheme val="minor"/>
    </font>
    <font>
      <b/>
      <u/>
      <sz val="11"/>
      <name val="Calibri"/>
      <family val="2"/>
      <scheme val="minor"/>
    </font>
    <font>
      <b/>
      <sz val="7"/>
      <color rgb="FFFF0000"/>
      <name val="Calibri"/>
      <family val="2"/>
      <scheme val="minor"/>
    </font>
    <font>
      <b/>
      <sz val="7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9"/>
      <color indexed="9"/>
      <name val="Tahoma"/>
      <family val="2"/>
    </font>
    <font>
      <sz val="9"/>
      <color indexed="9"/>
      <name val="Tahoma"/>
      <family val="2"/>
    </font>
    <font>
      <sz val="11"/>
      <color rgb="FF00B050"/>
      <name val="Calibri"/>
      <family val="2"/>
      <scheme val="minor"/>
    </font>
    <font>
      <u/>
      <sz val="11"/>
      <color theme="0"/>
      <name val="Montserrat Medium"/>
    </font>
    <font>
      <b/>
      <u/>
      <sz val="11"/>
      <color theme="7" tint="0.79998168889431442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lightDown">
        <bgColor theme="3" tint="-0.249977111117893"/>
      </patternFill>
    </fill>
    <fill>
      <patternFill patternType="lightDown">
        <fgColor auto="1"/>
        <bgColor theme="3" tint="-0.249977111117893"/>
      </patternFill>
    </fill>
    <fill>
      <patternFill patternType="solid">
        <fgColor theme="3" tint="-0.249977111117893"/>
        <bgColor auto="1"/>
      </patternFill>
    </fill>
    <fill>
      <patternFill patternType="lightDown">
        <fgColor theme="1"/>
        <bgColor theme="3" tint="-0.249977111117893"/>
      </patternFill>
    </fill>
  </fills>
  <borders count="115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/>
      <top/>
      <bottom style="thin">
        <color theme="3" tint="0.39997558519241921"/>
      </bottom>
      <diagonal/>
    </border>
    <border>
      <left style="medium">
        <color theme="8" tint="0.59999389629810485"/>
      </left>
      <right style="thin">
        <color theme="8" tint="0.59999389629810485"/>
      </right>
      <top style="medium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medium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thin">
        <color theme="8" tint="0.59999389629810485"/>
      </bottom>
      <diagonal/>
    </border>
    <border>
      <left style="medium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medium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medium">
        <color theme="8" tint="0.59999389629810485"/>
      </bottom>
      <diagonal/>
    </border>
    <border>
      <left style="thin">
        <color theme="8" tint="0.59999389629810485"/>
      </left>
      <right style="medium">
        <color theme="8" tint="0.59999389629810485"/>
      </right>
      <top style="thin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 style="medium">
        <color theme="8" tint="0.59999389629810485"/>
      </right>
      <top/>
      <bottom style="thin">
        <color theme="8" tint="0.59999389629810485"/>
      </bottom>
      <diagonal/>
    </border>
    <border>
      <left style="medium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medium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/>
      <diagonal/>
    </border>
    <border>
      <left/>
      <right/>
      <top style="medium">
        <color theme="8" tint="0.59999389629810485"/>
      </top>
      <bottom/>
      <diagonal/>
    </border>
    <border>
      <left/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/>
      <top/>
      <bottom/>
      <diagonal/>
    </border>
    <border>
      <left/>
      <right style="medium">
        <color theme="8" tint="0.59999389629810485"/>
      </right>
      <top/>
      <bottom/>
      <diagonal/>
    </border>
    <border>
      <left style="thin">
        <color theme="3" tint="0.39997558519241921"/>
      </left>
      <right style="medium">
        <color theme="8" tint="0.59999389629810485"/>
      </right>
      <top/>
      <bottom style="thin">
        <color theme="3" tint="0.39997558519241921"/>
      </bottom>
      <diagonal/>
    </border>
    <border>
      <left style="thin">
        <color theme="3" tint="0.39997558519241921"/>
      </left>
      <right style="medium">
        <color theme="8" tint="0.59999389629810485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medium">
        <color theme="8" tint="0.59999389629810485"/>
      </right>
      <top style="thin">
        <color theme="3" tint="0.39997558519241921"/>
      </top>
      <bottom/>
      <diagonal/>
    </border>
    <border>
      <left style="medium">
        <color theme="8" tint="0.59999389629810485"/>
      </left>
      <right/>
      <top/>
      <bottom style="medium">
        <color theme="8" tint="0.59999389629810485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medium">
        <color theme="8" tint="0.59999389629810485"/>
      </bottom>
      <diagonal/>
    </border>
    <border>
      <left style="thin">
        <color theme="3" tint="0.39997558519241921"/>
      </left>
      <right style="medium">
        <color theme="8" tint="0.59999389629810485"/>
      </right>
      <top style="thin">
        <color theme="3" tint="0.39997558519241921"/>
      </top>
      <bottom style="medium">
        <color theme="8" tint="0.59999389629810485"/>
      </bottom>
      <diagonal/>
    </border>
    <border>
      <left style="thin">
        <color theme="0"/>
      </left>
      <right style="thin">
        <color theme="0"/>
      </right>
      <top style="medium">
        <color theme="8" tint="0.59999389629810485"/>
      </top>
      <bottom style="thin">
        <color theme="0"/>
      </bottom>
      <diagonal/>
    </border>
    <border>
      <left style="thin">
        <color theme="0"/>
      </left>
      <right/>
      <top style="medium">
        <color theme="8" tint="0.59999389629810485"/>
      </top>
      <bottom/>
      <diagonal/>
    </border>
    <border>
      <left style="medium">
        <color theme="8" tint="0.59999389629810485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theme="8" tint="0.59999389629810485"/>
      </bottom>
      <diagonal/>
    </border>
    <border>
      <left/>
      <right style="medium">
        <color theme="8" tint="0.59999389629810485"/>
      </right>
      <top/>
      <bottom style="medium">
        <color theme="8" tint="0.59999389629810485"/>
      </bottom>
      <diagonal/>
    </border>
    <border>
      <left style="thin">
        <color theme="3" tint="0.39997558519241921"/>
      </left>
      <right style="medium">
        <color theme="8" tint="0.59999389629810485"/>
      </right>
      <top style="medium">
        <color theme="8" tint="0.59999389629810485"/>
      </top>
      <bottom style="thin">
        <color theme="3" tint="0.39997558519241921"/>
      </bottom>
      <diagonal/>
    </border>
    <border>
      <left style="medium">
        <color theme="8" tint="0.59999389629810485"/>
      </left>
      <right style="thin">
        <color theme="3" tint="0.39997558519241921"/>
      </right>
      <top style="medium">
        <color theme="8" tint="0.59999389629810485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medium">
        <color theme="8" tint="0.59999389629810485"/>
      </top>
      <bottom style="thin">
        <color theme="3" tint="0.39997558519241921"/>
      </bottom>
      <diagonal/>
    </border>
    <border>
      <left style="medium">
        <color theme="8" tint="0.59999389629810485"/>
      </left>
      <right style="thin">
        <color theme="3" tint="0.39997558519241921"/>
      </right>
      <top style="thin">
        <color theme="3" tint="0.39997558519241921"/>
      </top>
      <bottom style="medium">
        <color theme="8" tint="0.59999389629810485"/>
      </bottom>
      <diagonal/>
    </border>
    <border>
      <left style="medium">
        <color theme="8" tint="0.59999389629810485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medium">
        <color theme="8" tint="0.59999389629810485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medium">
        <color theme="8" tint="0.59999389629810485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thin">
        <color theme="3" tint="0.39997558519241921"/>
      </right>
      <top style="medium">
        <color theme="8" tint="0.59999389629810485"/>
      </top>
      <bottom style="medium">
        <color theme="8" tint="0.59999389629810485"/>
      </bottom>
      <diagonal/>
    </border>
    <border>
      <left style="thin">
        <color theme="3" tint="0.39997558519241921"/>
      </left>
      <right style="thin">
        <color theme="3" tint="0.39997558519241921"/>
      </right>
      <top style="medium">
        <color theme="8" tint="0.59999389629810485"/>
      </top>
      <bottom style="medium">
        <color theme="8" tint="0.59999389629810485"/>
      </bottom>
      <diagonal/>
    </border>
    <border>
      <left style="thin">
        <color theme="3" tint="0.39997558519241921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/>
      <right style="thin">
        <color theme="3" tint="0.39997558519241921"/>
      </right>
      <top style="medium">
        <color theme="8" tint="0.59999389629810485"/>
      </top>
      <bottom style="thin">
        <color theme="3" tint="0.39997558519241921"/>
      </bottom>
      <diagonal/>
    </border>
    <border>
      <left style="medium">
        <color theme="8" tint="0.59999389629810485"/>
      </left>
      <right style="thin">
        <color theme="4" tint="-0.249977111117893"/>
      </right>
      <top style="medium">
        <color theme="8" tint="0.59999389629810485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theme="8" tint="0.59999389629810485"/>
      </top>
      <bottom style="thin">
        <color theme="4" tint="-0.249977111117893"/>
      </bottom>
      <diagonal/>
    </border>
    <border>
      <left style="thin">
        <color theme="4" tint="-0.249977111117893"/>
      </left>
      <right style="medium">
        <color theme="8" tint="0.59999389629810485"/>
      </right>
      <top style="medium">
        <color theme="8" tint="0.59999389629810485"/>
      </top>
      <bottom style="thin">
        <color theme="4" tint="-0.249977111117893"/>
      </bottom>
      <diagonal/>
    </border>
    <border>
      <left style="medium">
        <color theme="8" tint="0.59999389629810485"/>
      </left>
      <right style="thin">
        <color theme="4" tint="-0.249977111117893"/>
      </right>
      <top style="thin">
        <color theme="4" tint="-0.249977111117893"/>
      </top>
      <bottom style="medium">
        <color theme="8" tint="0.59999389629810485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medium">
        <color theme="8" tint="0.59999389629810485"/>
      </bottom>
      <diagonal/>
    </border>
    <border>
      <left style="thin">
        <color theme="4" tint="-0.249977111117893"/>
      </left>
      <right style="medium">
        <color theme="8" tint="0.59999389629810485"/>
      </right>
      <top style="thin">
        <color theme="4" tint="-0.249977111117893"/>
      </top>
      <bottom style="medium">
        <color theme="8" tint="0.59999389629810485"/>
      </bottom>
      <diagonal/>
    </border>
    <border>
      <left style="medium">
        <color theme="8" tint="0.59999389629810485"/>
      </left>
      <right style="thin">
        <color theme="0"/>
      </right>
      <top/>
      <bottom style="thin">
        <color theme="0"/>
      </bottom>
      <diagonal/>
    </border>
    <border>
      <left/>
      <right style="medium">
        <color theme="8" tint="0.59999389629810485"/>
      </right>
      <top/>
      <bottom style="thin">
        <color theme="4" tint="-0.249977111117893"/>
      </bottom>
      <diagonal/>
    </border>
    <border>
      <left/>
      <right style="medium">
        <color theme="8" tint="0.59999389629810485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medium">
        <color theme="8" tint="0.59999389629810485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medium">
        <color theme="8" tint="0.59999389629810485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medium">
        <color theme="8" tint="0.59999389629810485"/>
      </right>
      <top style="thin">
        <color theme="4" tint="-0.249977111117893"/>
      </top>
      <bottom/>
      <diagonal/>
    </border>
    <border>
      <left style="medium">
        <color theme="8" tint="0.59999389629810485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medium">
        <color theme="8" tint="0.59999389629810485"/>
      </left>
      <right/>
      <top/>
      <bottom style="thin">
        <color theme="4" tint="-0.249977111117893"/>
      </bottom>
      <diagonal/>
    </border>
    <border>
      <left style="thin">
        <color theme="4" tint="-0.249977111117893"/>
      </left>
      <right style="medium">
        <color theme="8" tint="0.59999389629810485"/>
      </right>
      <top/>
      <bottom style="thin">
        <color theme="0" tint="-0.499984740745262"/>
      </bottom>
      <diagonal/>
    </border>
    <border>
      <left style="medium">
        <color theme="8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medium">
        <color theme="8" tint="0.59999389629810485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4" tint="-0.249977111117893"/>
      </left>
      <right style="medium">
        <color theme="8" tint="0.59999389629810485"/>
      </right>
      <top style="thin">
        <color theme="4" tint="-0.249977111117893"/>
      </top>
      <bottom style="thin">
        <color theme="0" tint="-0.499984740745262"/>
      </bottom>
      <diagonal/>
    </border>
    <border>
      <left style="medium">
        <color theme="8" tint="0.59999389629810485"/>
      </left>
      <right/>
      <top style="thin">
        <color theme="4" tint="-0.249977111117893"/>
      </top>
      <bottom style="medium">
        <color theme="8" tint="0.59999389629810485"/>
      </bottom>
      <diagonal/>
    </border>
    <border>
      <left/>
      <right/>
      <top style="thin">
        <color theme="4" tint="-0.249977111117893"/>
      </top>
      <bottom style="medium">
        <color theme="8" tint="0.59999389629810485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medium">
        <color theme="8" tint="0.59999389629810485"/>
      </bottom>
      <diagonal/>
    </border>
    <border>
      <left style="thin">
        <color theme="8" tint="0.59999389629810485"/>
      </left>
      <right/>
      <top/>
      <bottom style="thin">
        <color theme="8" tint="0.59999389629810485"/>
      </bottom>
      <diagonal/>
    </border>
    <border>
      <left/>
      <right/>
      <top/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 style="thin">
        <color theme="8" tint="0.59999389629810485"/>
      </bottom>
      <diagonal/>
    </border>
    <border>
      <left style="medium">
        <color theme="8" tint="0.59999389629810485"/>
      </left>
      <right style="thin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thin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 style="medium">
        <color theme="8" tint="0.59999389629810485"/>
      </left>
      <right style="thin">
        <color theme="8" tint="0.59999389629810485"/>
      </right>
      <top/>
      <bottom/>
      <diagonal/>
    </border>
    <border>
      <left style="medium">
        <color theme="8" tint="0.59999389629810485"/>
      </left>
      <right style="thin">
        <color theme="8" tint="0.59999389629810485"/>
      </right>
      <top/>
      <bottom style="medium">
        <color theme="8" tint="0.59999389629810485"/>
      </bottom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medium">
        <color theme="8" tint="0.59999389629810485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medium">
        <color theme="8" tint="0.59999389629810485"/>
      </bottom>
      <diagonal/>
    </border>
    <border>
      <left style="thin">
        <color theme="3" tint="0.39997558519241921"/>
      </left>
      <right/>
      <top style="medium">
        <color theme="8" tint="0.59999389629810485"/>
      </top>
      <bottom style="thin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/>
      <diagonal/>
    </border>
    <border>
      <left/>
      <right/>
      <top style="thin">
        <color theme="8" tint="0.59999389629810485"/>
      </top>
      <bottom/>
      <diagonal/>
    </border>
    <border>
      <left/>
      <right style="thin">
        <color theme="0"/>
      </right>
      <top style="thin">
        <color theme="8" tint="0.59999389629810485"/>
      </top>
      <bottom/>
      <diagonal/>
    </border>
    <border>
      <left/>
      <right/>
      <top style="medium">
        <color theme="8" tint="0.59999389629810485"/>
      </top>
      <bottom style="thin">
        <color theme="8" tint="0.59999389629810485"/>
      </bottom>
      <diagonal/>
    </border>
    <border>
      <left style="medium">
        <color theme="8" tint="0.59999389629810485"/>
      </left>
      <right/>
      <top style="thin">
        <color theme="8" tint="0.59999389629810485"/>
      </top>
      <bottom style="medium">
        <color theme="8" tint="0.59999389629810485"/>
      </bottom>
      <diagonal/>
    </border>
    <border>
      <left/>
      <right/>
      <top style="thin">
        <color theme="8" tint="0.59999389629810485"/>
      </top>
      <bottom style="medium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medium">
        <color theme="8" tint="0.59999389629810485"/>
      </bottom>
      <diagonal/>
    </border>
    <border>
      <left style="thin">
        <color theme="8" tint="0.59999389629810485"/>
      </left>
      <right/>
      <top style="medium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medium">
        <color theme="8" tint="0.59999389629810485"/>
      </top>
      <bottom style="thin">
        <color theme="8" tint="0.59999389629810485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theme="4" tint="-0.249977111117893"/>
      </top>
      <bottom style="thin">
        <color theme="4" tint="-0.249977111117893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72">
    <xf numFmtId="0" fontId="0" fillId="0" borderId="0" xfId="0"/>
    <xf numFmtId="0" fontId="4" fillId="0" borderId="0" xfId="0" applyFont="1"/>
    <xf numFmtId="0" fontId="0" fillId="2" borderId="0" xfId="0" applyFill="1"/>
    <xf numFmtId="0" fontId="21" fillId="0" borderId="0" xfId="0" applyFont="1"/>
    <xf numFmtId="0" fontId="0" fillId="2" borderId="0" xfId="0" applyFill="1" applyAlignment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24" fillId="0" borderId="1" xfId="5" applyFont="1" applyBorder="1" applyAlignment="1">
      <alignment horizontal="center" vertical="center" wrapText="1"/>
    </xf>
    <xf numFmtId="0" fontId="33" fillId="0" borderId="1" xfId="5" applyFont="1" applyBorder="1" applyAlignment="1">
      <alignment horizontal="center" vertical="center" wrapText="1"/>
    </xf>
    <xf numFmtId="0" fontId="12" fillId="0" borderId="6" xfId="3" applyFont="1" applyBorder="1" applyAlignment="1">
      <alignment horizontal="left" vertical="center"/>
    </xf>
    <xf numFmtId="0" fontId="23" fillId="0" borderId="6" xfId="3" applyFont="1" applyBorder="1" applyAlignment="1">
      <alignment horizontal="left" vertical="center"/>
    </xf>
    <xf numFmtId="0" fontId="23" fillId="0" borderId="7" xfId="3" applyFont="1" applyBorder="1" applyAlignment="1">
      <alignment horizontal="left" vertical="center"/>
    </xf>
    <xf numFmtId="0" fontId="21" fillId="2" borderId="1" xfId="5" applyFont="1" applyFill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3" fontId="24" fillId="0" borderId="8" xfId="0" applyNumberFormat="1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0" fontId="15" fillId="2" borderId="0" xfId="0" applyFont="1" applyFill="1"/>
    <xf numFmtId="0" fontId="4" fillId="2" borderId="0" xfId="0" applyFont="1" applyFill="1"/>
    <xf numFmtId="0" fontId="7" fillId="0" borderId="14" xfId="3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5" fillId="0" borderId="14" xfId="3" quotePrefix="1" applyFont="1" applyBorder="1" applyAlignment="1">
      <alignment horizontal="center" vertical="center"/>
    </xf>
    <xf numFmtId="49" fontId="20" fillId="0" borderId="14" xfId="4" applyNumberFormat="1" applyFont="1" applyFill="1" applyBorder="1" applyAlignment="1">
      <alignment horizontal="center" vertical="center"/>
    </xf>
    <xf numFmtId="0" fontId="13" fillId="0" borderId="14" xfId="3" quotePrefix="1" applyFont="1" applyBorder="1" applyAlignment="1">
      <alignment horizontal="center" vertical="center"/>
    </xf>
    <xf numFmtId="0" fontId="7" fillId="0" borderId="14" xfId="3" applyFont="1" applyBorder="1" applyAlignment="1">
      <alignment horizontal="center" vertical="center" wrapText="1"/>
    </xf>
    <xf numFmtId="0" fontId="7" fillId="0" borderId="14" xfId="3" applyFont="1" applyBorder="1" applyAlignment="1">
      <alignment vertical="center"/>
    </xf>
    <xf numFmtId="0" fontId="24" fillId="0" borderId="14" xfId="3" applyFont="1" applyBorder="1" applyAlignment="1">
      <alignment horizontal="center" vertical="center"/>
    </xf>
    <xf numFmtId="0" fontId="33" fillId="0" borderId="14" xfId="3" applyFont="1" applyBorder="1" applyAlignment="1">
      <alignment horizontal="center" vertical="center"/>
    </xf>
    <xf numFmtId="0" fontId="14" fillId="2" borderId="14" xfId="3" applyFont="1" applyFill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4" xfId="5" applyFont="1" applyBorder="1" applyAlignment="1">
      <alignment horizontal="center" vertical="center" wrapText="1"/>
    </xf>
    <xf numFmtId="0" fontId="24" fillId="0" borderId="15" xfId="5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24" fillId="0" borderId="17" xfId="0" applyFont="1" applyBorder="1" applyAlignment="1">
      <alignment horizontal="center" vertical="center"/>
    </xf>
    <xf numFmtId="0" fontId="9" fillId="0" borderId="17" xfId="3" quotePrefix="1" applyFont="1" applyBorder="1" applyAlignment="1">
      <alignment horizontal="center" vertical="center"/>
    </xf>
    <xf numFmtId="0" fontId="11" fillId="0" borderId="17" xfId="3" quotePrefix="1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2" fillId="0" borderId="18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21" fillId="2" borderId="17" xfId="0" applyFont="1" applyFill="1" applyBorder="1" applyAlignment="1">
      <alignment horizontal="center" vertical="center"/>
    </xf>
    <xf numFmtId="0" fontId="24" fillId="2" borderId="17" xfId="0" applyFont="1" applyFill="1" applyBorder="1" applyAlignment="1">
      <alignment horizontal="center" vertical="center"/>
    </xf>
    <xf numFmtId="0" fontId="24" fillId="2" borderId="17" xfId="3" applyFont="1" applyFill="1" applyBorder="1" applyAlignment="1">
      <alignment horizontal="center" vertical="center"/>
    </xf>
    <xf numFmtId="0" fontId="19" fillId="0" borderId="0" xfId="0" applyFont="1"/>
    <xf numFmtId="0" fontId="7" fillId="0" borderId="17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9" fillId="0" borderId="22" xfId="3" quotePrefix="1" applyFont="1" applyBorder="1" applyAlignment="1">
      <alignment horizontal="center" vertical="center"/>
    </xf>
    <xf numFmtId="0" fontId="9" fillId="0" borderId="32" xfId="3" quotePrefix="1" applyFont="1" applyBorder="1" applyAlignment="1">
      <alignment horizontal="center" vertical="center"/>
    </xf>
    <xf numFmtId="0" fontId="11" fillId="0" borderId="34" xfId="3" quotePrefix="1" applyFont="1" applyBorder="1" applyAlignment="1">
      <alignment horizontal="center" vertical="center"/>
    </xf>
    <xf numFmtId="0" fontId="9" fillId="0" borderId="34" xfId="3" quotePrefix="1" applyFont="1" applyBorder="1" applyAlignment="1">
      <alignment horizontal="center" vertical="center"/>
    </xf>
    <xf numFmtId="0" fontId="9" fillId="0" borderId="40" xfId="3" quotePrefix="1" applyFont="1" applyBorder="1" applyAlignment="1">
      <alignment horizontal="center" vertical="center"/>
    </xf>
    <xf numFmtId="0" fontId="9" fillId="0" borderId="41" xfId="3" quotePrefix="1" applyFont="1" applyBorder="1" applyAlignment="1">
      <alignment horizontal="center" vertical="center"/>
    </xf>
    <xf numFmtId="0" fontId="11" fillId="0" borderId="41" xfId="3" quotePrefix="1" applyFont="1" applyBorder="1" applyAlignment="1">
      <alignment horizontal="center" vertical="center"/>
    </xf>
    <xf numFmtId="0" fontId="19" fillId="0" borderId="39" xfId="0" applyFont="1" applyBorder="1"/>
    <xf numFmtId="0" fontId="24" fillId="0" borderId="44" xfId="3" applyFont="1" applyBorder="1" applyAlignment="1">
      <alignment horizontal="center" vertical="center"/>
    </xf>
    <xf numFmtId="0" fontId="24" fillId="0" borderId="15" xfId="3" applyFont="1" applyBorder="1" applyAlignment="1">
      <alignment horizontal="center" vertical="center"/>
    </xf>
    <xf numFmtId="49" fontId="16" fillId="0" borderId="41" xfId="4" applyNumberFormat="1" applyFont="1" applyFill="1" applyBorder="1" applyAlignment="1">
      <alignment horizontal="center" vertical="center"/>
    </xf>
    <xf numFmtId="0" fontId="31" fillId="7" borderId="41" xfId="3" applyFont="1" applyFill="1" applyBorder="1" applyAlignment="1">
      <alignment horizontal="center" vertical="center"/>
    </xf>
    <xf numFmtId="0" fontId="31" fillId="7" borderId="45" xfId="3" applyFont="1" applyFill="1" applyBorder="1" applyAlignment="1">
      <alignment horizontal="center" vertical="center"/>
    </xf>
    <xf numFmtId="0" fontId="24" fillId="0" borderId="23" xfId="3" applyFont="1" applyBorder="1" applyAlignment="1">
      <alignment horizontal="center" vertical="center"/>
    </xf>
    <xf numFmtId="0" fontId="31" fillId="7" borderId="42" xfId="3" applyFont="1" applyFill="1" applyBorder="1" applyAlignment="1">
      <alignment horizontal="center" vertical="center"/>
    </xf>
    <xf numFmtId="0" fontId="31" fillId="7" borderId="40" xfId="3" applyFont="1" applyFill="1" applyBorder="1" applyAlignment="1">
      <alignment horizontal="center" vertical="center"/>
    </xf>
    <xf numFmtId="49" fontId="16" fillId="0" borderId="45" xfId="4" applyNumberFormat="1" applyFont="1" applyFill="1" applyBorder="1" applyAlignment="1">
      <alignment horizontal="center" vertical="center"/>
    </xf>
    <xf numFmtId="0" fontId="33" fillId="0" borderId="44" xfId="3" applyFont="1" applyBorder="1" applyAlignment="1">
      <alignment horizontal="center" vertical="center"/>
    </xf>
    <xf numFmtId="0" fontId="14" fillId="2" borderId="44" xfId="3" applyFont="1" applyFill="1" applyBorder="1" applyAlignment="1">
      <alignment horizontal="center" vertical="center"/>
    </xf>
    <xf numFmtId="0" fontId="14" fillId="2" borderId="23" xfId="3" applyFont="1" applyFill="1" applyBorder="1" applyAlignment="1">
      <alignment horizontal="center" vertical="center"/>
    </xf>
    <xf numFmtId="0" fontId="14" fillId="2" borderId="15" xfId="3" applyFont="1" applyFill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 vertical="center"/>
    </xf>
    <xf numFmtId="49" fontId="3" fillId="0" borderId="45" xfId="4" applyNumberFormat="1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4" xfId="5" applyFont="1" applyBorder="1" applyAlignment="1">
      <alignment horizontal="center" vertical="center" wrapText="1"/>
    </xf>
    <xf numFmtId="0" fontId="24" fillId="0" borderId="69" xfId="5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/>
    </xf>
    <xf numFmtId="0" fontId="12" fillId="0" borderId="78" xfId="0" applyFont="1" applyBorder="1" applyAlignment="1">
      <alignment horizontal="left" vertical="center"/>
    </xf>
    <xf numFmtId="0" fontId="9" fillId="0" borderId="79" xfId="3" quotePrefix="1" applyFont="1" applyBorder="1" applyAlignment="1">
      <alignment horizontal="center" vertical="center"/>
    </xf>
    <xf numFmtId="0" fontId="12" fillId="0" borderId="80" xfId="0" applyFont="1" applyBorder="1" applyAlignment="1">
      <alignment horizontal="left" vertical="center"/>
    </xf>
    <xf numFmtId="0" fontId="11" fillId="0" borderId="81" xfId="3" quotePrefix="1" applyFont="1" applyBorder="1" applyAlignment="1">
      <alignment horizontal="center" vertical="center"/>
    </xf>
    <xf numFmtId="0" fontId="23" fillId="0" borderId="80" xfId="0" applyFont="1" applyBorder="1" applyAlignment="1">
      <alignment horizontal="left" vertical="center"/>
    </xf>
    <xf numFmtId="0" fontId="9" fillId="0" borderId="82" xfId="3" quotePrefix="1" applyFont="1" applyBorder="1" applyAlignment="1">
      <alignment horizontal="center" vertical="center"/>
    </xf>
    <xf numFmtId="49" fontId="16" fillId="0" borderId="75" xfId="4" applyNumberFormat="1" applyFont="1" applyFill="1" applyBorder="1" applyAlignment="1">
      <alignment horizontal="center" vertical="center"/>
    </xf>
    <xf numFmtId="0" fontId="12" fillId="0" borderId="83" xfId="0" applyFont="1" applyBorder="1" applyAlignment="1">
      <alignment horizontal="left" vertical="center"/>
    </xf>
    <xf numFmtId="0" fontId="12" fillId="0" borderId="84" xfId="0" applyFont="1" applyBorder="1" applyAlignment="1">
      <alignment horizontal="left" vertical="center"/>
    </xf>
    <xf numFmtId="0" fontId="12" fillId="0" borderId="85" xfId="0" applyFont="1" applyBorder="1" applyAlignment="1">
      <alignment horizontal="left" vertical="center"/>
    </xf>
    <xf numFmtId="0" fontId="24" fillId="0" borderId="69" xfId="0" applyFont="1" applyBorder="1" applyAlignment="1">
      <alignment horizontal="center" vertical="center"/>
    </xf>
    <xf numFmtId="49" fontId="16" fillId="0" borderId="70" xfId="4" applyNumberFormat="1" applyFont="1" applyFill="1" applyBorder="1" applyAlignment="1">
      <alignment horizontal="center" vertical="center"/>
    </xf>
    <xf numFmtId="3" fontId="24" fillId="0" borderId="69" xfId="0" applyNumberFormat="1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1" fillId="2" borderId="29" xfId="0" applyFont="1" applyFill="1" applyBorder="1" applyAlignment="1">
      <alignment horizontal="center" vertical="center"/>
    </xf>
    <xf numFmtId="49" fontId="17" fillId="2" borderId="34" xfId="4" quotePrefix="1" applyNumberFormat="1" applyFont="1" applyFill="1" applyBorder="1" applyAlignment="1">
      <alignment horizontal="center" vertical="center" wrapText="1"/>
    </xf>
    <xf numFmtId="0" fontId="24" fillId="2" borderId="33" xfId="3" quotePrefix="1" applyFont="1" applyFill="1" applyBorder="1" applyAlignment="1">
      <alignment horizontal="center"/>
    </xf>
    <xf numFmtId="0" fontId="7" fillId="2" borderId="17" xfId="3" applyFont="1" applyFill="1" applyBorder="1" applyAlignment="1">
      <alignment horizontal="center" vertical="center"/>
    </xf>
    <xf numFmtId="0" fontId="9" fillId="0" borderId="17" xfId="3" applyFont="1" applyBorder="1" applyAlignment="1">
      <alignment horizontal="center" vertical="center"/>
    </xf>
    <xf numFmtId="0" fontId="13" fillId="2" borderId="17" xfId="3" applyFont="1" applyFill="1" applyBorder="1" applyAlignment="1">
      <alignment horizontal="center" vertical="center"/>
    </xf>
    <xf numFmtId="0" fontId="11" fillId="2" borderId="17" xfId="3" quotePrefix="1" applyFont="1" applyFill="1" applyBorder="1" applyAlignment="1">
      <alignment horizontal="center" vertical="center"/>
    </xf>
    <xf numFmtId="0" fontId="17" fillId="0" borderId="17" xfId="3" quotePrefix="1" applyFont="1" applyBorder="1" applyAlignment="1">
      <alignment horizontal="center" vertical="center"/>
    </xf>
    <xf numFmtId="0" fontId="7" fillId="0" borderId="16" xfId="3" applyFont="1" applyBorder="1" applyAlignment="1">
      <alignment horizontal="center" vertical="center"/>
    </xf>
    <xf numFmtId="0" fontId="7" fillId="0" borderId="97" xfId="3" applyFont="1" applyBorder="1" applyAlignment="1">
      <alignment horizontal="center" vertical="center"/>
    </xf>
    <xf numFmtId="0" fontId="20" fillId="2" borderId="98" xfId="3" applyFont="1" applyFill="1" applyBorder="1" applyAlignment="1">
      <alignment horizontal="center" vertical="center"/>
    </xf>
    <xf numFmtId="0" fontId="7" fillId="0" borderId="99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7" fillId="0" borderId="21" xfId="3" quotePrefix="1" applyFont="1" applyBorder="1" applyAlignment="1">
      <alignment horizontal="center" vertical="center" wrapText="1"/>
    </xf>
    <xf numFmtId="0" fontId="9" fillId="2" borderId="17" xfId="3" quotePrefix="1" applyFont="1" applyFill="1" applyBorder="1" applyAlignment="1">
      <alignment horizontal="center" vertical="center"/>
    </xf>
    <xf numFmtId="0" fontId="7" fillId="0" borderId="17" xfId="3" quotePrefix="1" applyFont="1" applyBorder="1" applyAlignment="1">
      <alignment horizontal="center" vertical="center"/>
    </xf>
    <xf numFmtId="3" fontId="7" fillId="2" borderId="17" xfId="3" applyNumberFormat="1" applyFont="1" applyFill="1" applyBorder="1" applyAlignment="1">
      <alignment horizontal="center" vertical="center" wrapText="1"/>
    </xf>
    <xf numFmtId="0" fontId="19" fillId="2" borderId="17" xfId="3" applyFont="1" applyFill="1" applyBorder="1" applyAlignment="1">
      <alignment horizontal="center" vertical="center"/>
    </xf>
    <xf numFmtId="0" fontId="19" fillId="2" borderId="17" xfId="3" applyFont="1" applyFill="1" applyBorder="1" applyAlignment="1">
      <alignment horizontal="left" vertical="center"/>
    </xf>
    <xf numFmtId="0" fontId="7" fillId="2" borderId="17" xfId="3" quotePrefix="1" applyFont="1" applyFill="1" applyBorder="1" applyAlignment="1">
      <alignment horizontal="center" vertical="center"/>
    </xf>
    <xf numFmtId="0" fontId="17" fillId="2" borderId="17" xfId="3" quotePrefix="1" applyFont="1" applyFill="1" applyBorder="1" applyAlignment="1">
      <alignment horizontal="center" vertical="center"/>
    </xf>
    <xf numFmtId="0" fontId="0" fillId="8" borderId="40" xfId="0" applyFill="1" applyBorder="1"/>
    <xf numFmtId="0" fontId="38" fillId="8" borderId="14" xfId="3" applyFont="1" applyFill="1" applyBorder="1" applyAlignment="1">
      <alignment horizontal="center" vertical="center"/>
    </xf>
    <xf numFmtId="0" fontId="38" fillId="8" borderId="14" xfId="3" applyFont="1" applyFill="1" applyBorder="1" applyAlignment="1">
      <alignment vertical="center"/>
    </xf>
    <xf numFmtId="49" fontId="39" fillId="8" borderId="41" xfId="4" applyNumberFormat="1" applyFont="1" applyFill="1" applyBorder="1" applyAlignment="1">
      <alignment horizontal="center" vertical="center"/>
    </xf>
    <xf numFmtId="49" fontId="32" fillId="10" borderId="40" xfId="4" applyNumberFormat="1" applyFont="1" applyFill="1" applyBorder="1" applyAlignment="1">
      <alignment horizontal="center" vertical="center"/>
    </xf>
    <xf numFmtId="49" fontId="32" fillId="10" borderId="41" xfId="4" applyNumberFormat="1" applyFont="1" applyFill="1" applyBorder="1" applyAlignment="1">
      <alignment horizontal="center" vertical="center"/>
    </xf>
    <xf numFmtId="49" fontId="32" fillId="10" borderId="41" xfId="4" applyNumberFormat="1" applyFont="1" applyFill="1" applyBorder="1" applyAlignment="1">
      <alignment vertical="center"/>
    </xf>
    <xf numFmtId="49" fontId="32" fillId="10" borderId="45" xfId="4" applyNumberFormat="1" applyFont="1" applyFill="1" applyBorder="1" applyAlignment="1">
      <alignment vertical="center"/>
    </xf>
    <xf numFmtId="0" fontId="41" fillId="10" borderId="76" xfId="3" applyFont="1" applyFill="1" applyBorder="1" applyAlignment="1">
      <alignment horizontal="center" vertical="center"/>
    </xf>
    <xf numFmtId="0" fontId="41" fillId="10" borderId="74" xfId="3" applyFont="1" applyFill="1" applyBorder="1" applyAlignment="1">
      <alignment horizontal="center" vertical="center"/>
    </xf>
    <xf numFmtId="49" fontId="32" fillId="10" borderId="75" xfId="4" applyNumberFormat="1" applyFont="1" applyFill="1" applyBorder="1" applyAlignment="1">
      <alignment horizontal="center" vertical="center" wrapText="1"/>
    </xf>
    <xf numFmtId="49" fontId="32" fillId="10" borderId="75" xfId="4" applyNumberFormat="1" applyFont="1" applyFill="1" applyBorder="1" applyAlignment="1">
      <alignment vertical="center" wrapText="1"/>
    </xf>
    <xf numFmtId="49" fontId="32" fillId="10" borderId="70" xfId="4" applyNumberFormat="1" applyFont="1" applyFill="1" applyBorder="1" applyAlignment="1">
      <alignment horizontal="center" vertical="center" wrapText="1"/>
    </xf>
    <xf numFmtId="49" fontId="24" fillId="10" borderId="74" xfId="4" applyNumberFormat="1" applyFont="1" applyFill="1" applyBorder="1" applyAlignment="1">
      <alignment horizontal="center" vertical="center"/>
    </xf>
    <xf numFmtId="49" fontId="24" fillId="10" borderId="75" xfId="4" applyNumberFormat="1" applyFont="1" applyFill="1" applyBorder="1" applyAlignment="1">
      <alignment horizontal="center" vertical="center"/>
    </xf>
    <xf numFmtId="49" fontId="24" fillId="10" borderId="70" xfId="4" applyNumberFormat="1" applyFont="1" applyFill="1" applyBorder="1" applyAlignment="1">
      <alignment horizontal="center" vertical="center"/>
    </xf>
    <xf numFmtId="49" fontId="24" fillId="10" borderId="8" xfId="4" applyNumberFormat="1" applyFont="1" applyFill="1" applyBorder="1" applyAlignment="1">
      <alignment horizontal="center" vertical="center"/>
    </xf>
    <xf numFmtId="0" fontId="37" fillId="8" borderId="17" xfId="0" applyFont="1" applyFill="1" applyBorder="1" applyAlignment="1">
      <alignment horizontal="center" vertical="center"/>
    </xf>
    <xf numFmtId="0" fontId="39" fillId="8" borderId="34" xfId="0" applyFont="1" applyFill="1" applyBorder="1" applyAlignment="1">
      <alignment horizontal="center" vertical="center"/>
    </xf>
    <xf numFmtId="0" fontId="37" fillId="8" borderId="29" xfId="0" applyFont="1" applyFill="1" applyBorder="1" applyAlignment="1">
      <alignment horizontal="center" vertical="center"/>
    </xf>
    <xf numFmtId="0" fontId="39" fillId="8" borderId="30" xfId="0" applyFont="1" applyFill="1" applyBorder="1" applyAlignment="1">
      <alignment horizontal="center" vertical="center"/>
    </xf>
    <xf numFmtId="0" fontId="37" fillId="8" borderId="30" xfId="0" applyFont="1" applyFill="1" applyBorder="1" applyAlignment="1">
      <alignment horizontal="center" vertical="center"/>
    </xf>
    <xf numFmtId="0" fontId="43" fillId="10" borderId="27" xfId="0" applyFont="1" applyFill="1" applyBorder="1" applyAlignment="1">
      <alignment vertical="center"/>
    </xf>
    <xf numFmtId="0" fontId="43" fillId="10" borderId="34" xfId="0" applyFont="1" applyFill="1" applyBorder="1" applyAlignment="1">
      <alignment vertical="center"/>
    </xf>
    <xf numFmtId="0" fontId="43" fillId="10" borderId="30" xfId="0" applyFont="1" applyFill="1" applyBorder="1" applyAlignment="1">
      <alignment vertical="center"/>
    </xf>
    <xf numFmtId="0" fontId="24" fillId="12" borderId="17" xfId="0" applyFont="1" applyFill="1" applyBorder="1" applyAlignment="1">
      <alignment horizontal="center" vertical="center"/>
    </xf>
    <xf numFmtId="0" fontId="24" fillId="10" borderId="17" xfId="0" applyFont="1" applyFill="1" applyBorder="1" applyAlignment="1">
      <alignment vertical="center"/>
    </xf>
    <xf numFmtId="0" fontId="24" fillId="8" borderId="17" xfId="0" applyFont="1" applyFill="1" applyBorder="1" applyAlignment="1">
      <alignment horizontal="center" vertical="center"/>
    </xf>
    <xf numFmtId="0" fontId="36" fillId="10" borderId="17" xfId="0" applyFont="1" applyFill="1" applyBorder="1" applyAlignment="1">
      <alignment horizontal="center" vertical="center"/>
    </xf>
    <xf numFmtId="0" fontId="12" fillId="10" borderId="29" xfId="0" applyFont="1" applyFill="1" applyBorder="1" applyAlignment="1">
      <alignment horizontal="center" vertical="center"/>
    </xf>
    <xf numFmtId="0" fontId="24" fillId="10" borderId="29" xfId="0" applyFont="1" applyFill="1" applyBorder="1" applyAlignment="1">
      <alignment vertical="center"/>
    </xf>
    <xf numFmtId="0" fontId="24" fillId="10" borderId="29" xfId="0" applyFont="1" applyFill="1" applyBorder="1" applyAlignment="1">
      <alignment horizontal="center" vertical="center"/>
    </xf>
    <xf numFmtId="0" fontId="16" fillId="8" borderId="30" xfId="0" applyFont="1" applyFill="1" applyBorder="1" applyAlignment="1">
      <alignment horizontal="center" vertical="center"/>
    </xf>
    <xf numFmtId="0" fontId="16" fillId="8" borderId="34" xfId="0" applyFont="1" applyFill="1" applyBorder="1" applyAlignment="1">
      <alignment horizontal="center" vertical="center"/>
    </xf>
    <xf numFmtId="0" fontId="4" fillId="10" borderId="27" xfId="0" applyFont="1" applyFill="1" applyBorder="1" applyAlignment="1">
      <alignment vertical="center"/>
    </xf>
    <xf numFmtId="0" fontId="4" fillId="10" borderId="34" xfId="0" applyFont="1" applyFill="1" applyBorder="1" applyAlignment="1">
      <alignment vertical="center"/>
    </xf>
    <xf numFmtId="0" fontId="4" fillId="10" borderId="30" xfId="0" applyFont="1" applyFill="1" applyBorder="1" applyAlignment="1">
      <alignment vertical="center"/>
    </xf>
    <xf numFmtId="49" fontId="37" fillId="8" borderId="32" xfId="4" applyNumberFormat="1" applyFont="1" applyFill="1" applyBorder="1" applyAlignment="1">
      <alignment horizontal="center" vertical="center" wrapText="1"/>
    </xf>
    <xf numFmtId="0" fontId="16" fillId="8" borderId="17" xfId="0" applyFont="1" applyFill="1" applyBorder="1" applyAlignment="1">
      <alignment horizontal="center" vertical="center"/>
    </xf>
    <xf numFmtId="49" fontId="24" fillId="10" borderId="32" xfId="4" applyNumberFormat="1" applyFont="1" applyFill="1" applyBorder="1" applyAlignment="1">
      <alignment vertical="center" wrapText="1"/>
    </xf>
    <xf numFmtId="0" fontId="37" fillId="8" borderId="34" xfId="0" applyFont="1" applyFill="1" applyBorder="1" applyAlignment="1">
      <alignment vertical="center" wrapText="1"/>
    </xf>
    <xf numFmtId="49" fontId="24" fillId="10" borderId="34" xfId="4" applyNumberFormat="1" applyFont="1" applyFill="1" applyBorder="1" applyAlignment="1">
      <alignment horizontal="center" vertical="center" wrapText="1"/>
    </xf>
    <xf numFmtId="49" fontId="24" fillId="10" borderId="30" xfId="4" applyNumberFormat="1" applyFont="1" applyFill="1" applyBorder="1" applyAlignment="1">
      <alignment horizontal="center" vertical="center" wrapText="1"/>
    </xf>
    <xf numFmtId="0" fontId="24" fillId="9" borderId="17" xfId="3" applyFont="1" applyFill="1" applyBorder="1" applyAlignment="1">
      <alignment horizontal="center" vertical="center"/>
    </xf>
    <xf numFmtId="165" fontId="38" fillId="8" borderId="38" xfId="3" applyNumberFormat="1" applyFont="1" applyFill="1" applyBorder="1" applyAlignment="1">
      <alignment vertical="center" wrapText="1"/>
    </xf>
    <xf numFmtId="165" fontId="38" fillId="8" borderId="0" xfId="3" applyNumberFormat="1" applyFont="1" applyFill="1" applyAlignment="1">
      <alignment vertical="center" wrapText="1"/>
    </xf>
    <xf numFmtId="166" fontId="38" fillId="8" borderId="12" xfId="3" applyNumberFormat="1" applyFont="1" applyFill="1" applyBorder="1" applyAlignment="1">
      <alignment vertical="center" wrapText="1"/>
    </xf>
    <xf numFmtId="41" fontId="0" fillId="0" borderId="0" xfId="7" applyFont="1"/>
    <xf numFmtId="0" fontId="19" fillId="2" borderId="0" xfId="10" applyFont="1" applyFill="1"/>
    <xf numFmtId="42" fontId="19" fillId="2" borderId="0" xfId="9" applyFont="1" applyFill="1"/>
    <xf numFmtId="3" fontId="19" fillId="2" borderId="0" xfId="10" applyNumberFormat="1" applyFont="1" applyFill="1"/>
    <xf numFmtId="0" fontId="46" fillId="2" borderId="0" xfId="0" applyFont="1" applyFill="1"/>
    <xf numFmtId="0" fontId="7" fillId="2" borderId="111" xfId="10" applyFont="1" applyFill="1" applyBorder="1" applyAlignment="1">
      <alignment horizontal="center" wrapText="1"/>
    </xf>
    <xf numFmtId="0" fontId="7" fillId="2" borderId="111" xfId="10" applyFont="1" applyFill="1" applyBorder="1" applyAlignment="1">
      <alignment horizontal="center"/>
    </xf>
    <xf numFmtId="1" fontId="19" fillId="2" borderId="112" xfId="10" applyNumberFormat="1" applyFont="1" applyFill="1" applyBorder="1"/>
    <xf numFmtId="44" fontId="19" fillId="0" borderId="112" xfId="8" applyFont="1" applyBorder="1"/>
    <xf numFmtId="171" fontId="19" fillId="0" borderId="112" xfId="9" applyNumberFormat="1" applyFont="1" applyBorder="1"/>
    <xf numFmtId="167" fontId="19" fillId="2" borderId="112" xfId="11" applyNumberFormat="1" applyFont="1" applyFill="1" applyBorder="1"/>
    <xf numFmtId="1" fontId="19" fillId="2" borderId="113" xfId="10" applyNumberFormat="1" applyFont="1" applyFill="1" applyBorder="1"/>
    <xf numFmtId="171" fontId="19" fillId="0" borderId="113" xfId="9" applyNumberFormat="1" applyFont="1" applyBorder="1"/>
    <xf numFmtId="167" fontId="19" fillId="2" borderId="113" xfId="11" applyNumberFormat="1" applyFont="1" applyFill="1" applyBorder="1"/>
    <xf numFmtId="44" fontId="19" fillId="0" borderId="113" xfId="9" applyNumberFormat="1" applyFont="1" applyBorder="1"/>
    <xf numFmtId="44" fontId="0" fillId="0" borderId="0" xfId="0" applyNumberFormat="1"/>
    <xf numFmtId="43" fontId="19" fillId="0" borderId="113" xfId="6" applyFont="1" applyBorder="1" applyAlignment="1">
      <alignment horizontal="center"/>
    </xf>
    <xf numFmtId="0" fontId="47" fillId="8" borderId="38" xfId="2" applyFont="1" applyFill="1" applyBorder="1" applyAlignment="1">
      <alignment vertical="center"/>
    </xf>
    <xf numFmtId="0" fontId="47" fillId="8" borderId="0" xfId="2" applyFont="1" applyFill="1" applyBorder="1" applyAlignment="1">
      <alignment vertical="center"/>
    </xf>
    <xf numFmtId="0" fontId="47" fillId="8" borderId="39" xfId="2" applyFont="1" applyFill="1" applyBorder="1" applyAlignment="1">
      <alignment vertical="center"/>
    </xf>
    <xf numFmtId="0" fontId="48" fillId="8" borderId="0" xfId="2" applyFont="1" applyFill="1" applyBorder="1" applyAlignment="1">
      <alignment vertical="center"/>
    </xf>
    <xf numFmtId="0" fontId="49" fillId="8" borderId="0" xfId="2" applyFont="1" applyFill="1" applyBorder="1" applyAlignment="1">
      <alignment vertical="center"/>
    </xf>
    <xf numFmtId="0" fontId="12" fillId="0" borderId="33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3" fontId="3" fillId="2" borderId="29" xfId="0" applyNumberFormat="1" applyFont="1" applyFill="1" applyBorder="1" applyAlignment="1">
      <alignment horizontal="right"/>
    </xf>
    <xf numFmtId="3" fontId="24" fillId="0" borderId="17" xfId="0" applyNumberFormat="1" applyFont="1" applyBorder="1" applyAlignment="1">
      <alignment horizontal="right"/>
    </xf>
    <xf numFmtId="0" fontId="12" fillId="0" borderId="33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3" fontId="34" fillId="2" borderId="17" xfId="0" applyNumberFormat="1" applyFont="1" applyFill="1" applyBorder="1" applyAlignment="1">
      <alignment horizontal="right"/>
    </xf>
    <xf numFmtId="0" fontId="37" fillId="8" borderId="29" xfId="0" applyFont="1" applyFill="1" applyBorder="1" applyAlignment="1">
      <alignment horizontal="center" vertical="center" wrapText="1"/>
    </xf>
    <xf numFmtId="3" fontId="21" fillId="2" borderId="17" xfId="0" applyNumberFormat="1" applyFont="1" applyFill="1" applyBorder="1" applyAlignment="1">
      <alignment horizontal="right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3" fontId="24" fillId="10" borderId="17" xfId="0" applyNumberFormat="1" applyFont="1" applyFill="1" applyBorder="1" applyAlignment="1">
      <alignment horizontal="right" vertical="center"/>
    </xf>
    <xf numFmtId="0" fontId="37" fillId="8" borderId="17" xfId="0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3" fontId="34" fillId="0" borderId="22" xfId="0" applyNumberFormat="1" applyFont="1" applyBorder="1" applyAlignment="1">
      <alignment horizontal="right"/>
    </xf>
    <xf numFmtId="0" fontId="37" fillId="8" borderId="33" xfId="0" applyFont="1" applyFill="1" applyBorder="1" applyAlignment="1">
      <alignment horizontal="center" vertical="center" textRotation="90"/>
    </xf>
    <xf numFmtId="0" fontId="37" fillId="8" borderId="28" xfId="0" applyFont="1" applyFill="1" applyBorder="1" applyAlignment="1">
      <alignment horizontal="center" vertical="center" textRotation="90"/>
    </xf>
    <xf numFmtId="0" fontId="23" fillId="0" borderId="7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37" fillId="8" borderId="18" xfId="0" applyFont="1" applyFill="1" applyBorder="1" applyAlignment="1">
      <alignment horizontal="left" vertical="center"/>
    </xf>
    <xf numFmtId="0" fontId="37" fillId="8" borderId="19" xfId="0" applyFont="1" applyFill="1" applyBorder="1" applyAlignment="1">
      <alignment horizontal="left" vertical="center"/>
    </xf>
    <xf numFmtId="0" fontId="37" fillId="8" borderId="20" xfId="0" applyFont="1" applyFill="1" applyBorder="1" applyAlignment="1">
      <alignment horizontal="left" vertical="center"/>
    </xf>
    <xf numFmtId="0" fontId="21" fillId="2" borderId="114" xfId="3" applyFont="1" applyFill="1" applyBorder="1" applyAlignment="1">
      <alignment horizontal="left" vertical="center" wrapText="1"/>
    </xf>
    <xf numFmtId="0" fontId="21" fillId="2" borderId="6" xfId="3" applyFont="1" applyFill="1" applyBorder="1" applyAlignment="1">
      <alignment horizontal="left" vertical="center" wrapText="1"/>
    </xf>
    <xf numFmtId="0" fontId="21" fillId="2" borderId="7" xfId="3" applyFont="1" applyFill="1" applyBorder="1" applyAlignment="1">
      <alignment horizontal="left" vertical="center" wrapText="1"/>
    </xf>
    <xf numFmtId="0" fontId="12" fillId="2" borderId="17" xfId="3" applyFont="1" applyFill="1" applyBorder="1" applyAlignment="1">
      <alignment horizontal="center"/>
    </xf>
    <xf numFmtId="166" fontId="38" fillId="8" borderId="47" xfId="3" applyNumberFormat="1" applyFont="1" applyFill="1" applyBorder="1" applyAlignment="1">
      <alignment horizontal="center" vertical="center" wrapText="1"/>
    </xf>
    <xf numFmtId="166" fontId="38" fillId="8" borderId="36" xfId="3" applyNumberFormat="1" applyFont="1" applyFill="1" applyBorder="1" applyAlignment="1">
      <alignment horizontal="center" vertical="center" wrapText="1"/>
    </xf>
    <xf numFmtId="166" fontId="38" fillId="8" borderId="37" xfId="3" applyNumberFormat="1" applyFont="1" applyFill="1" applyBorder="1" applyAlignment="1">
      <alignment horizontal="center" vertical="center" wrapText="1"/>
    </xf>
    <xf numFmtId="166" fontId="38" fillId="8" borderId="12" xfId="3" applyNumberFormat="1" applyFont="1" applyFill="1" applyBorder="1" applyAlignment="1">
      <alignment horizontal="center" vertical="center" wrapText="1"/>
    </xf>
    <xf numFmtId="166" fontId="38" fillId="8" borderId="0" xfId="3" applyNumberFormat="1" applyFont="1" applyFill="1" applyAlignment="1">
      <alignment horizontal="center" vertical="center" wrapText="1"/>
    </xf>
    <xf numFmtId="166" fontId="38" fillId="8" borderId="39" xfId="3" applyNumberFormat="1" applyFont="1" applyFill="1" applyBorder="1" applyAlignment="1">
      <alignment horizontal="center" vertical="center" wrapText="1"/>
    </xf>
    <xf numFmtId="164" fontId="38" fillId="8" borderId="35" xfId="3" applyNumberFormat="1" applyFont="1" applyFill="1" applyBorder="1" applyAlignment="1">
      <alignment horizontal="center" vertical="center" textRotation="90"/>
    </xf>
    <xf numFmtId="164" fontId="38" fillId="8" borderId="38" xfId="3" applyNumberFormat="1" applyFont="1" applyFill="1" applyBorder="1" applyAlignment="1">
      <alignment horizontal="center" vertical="center" textRotation="90"/>
    </xf>
    <xf numFmtId="164" fontId="38" fillId="8" borderId="43" xfId="3" applyNumberFormat="1" applyFont="1" applyFill="1" applyBorder="1" applyAlignment="1">
      <alignment horizontal="center" vertical="center" textRotation="90"/>
    </xf>
    <xf numFmtId="0" fontId="38" fillId="8" borderId="35" xfId="0" applyFont="1" applyFill="1" applyBorder="1" applyAlignment="1">
      <alignment horizontal="center" vertical="center" textRotation="90" wrapText="1"/>
    </xf>
    <xf numFmtId="0" fontId="38" fillId="8" borderId="38" xfId="0" applyFont="1" applyFill="1" applyBorder="1" applyAlignment="1">
      <alignment horizontal="center" vertical="center" textRotation="90" wrapText="1"/>
    </xf>
    <xf numFmtId="0" fontId="38" fillId="8" borderId="43" xfId="0" applyFont="1" applyFill="1" applyBorder="1" applyAlignment="1">
      <alignment horizontal="center" vertical="center" textRotation="90" wrapText="1"/>
    </xf>
    <xf numFmtId="0" fontId="38" fillId="8" borderId="35" xfId="0" applyFont="1" applyFill="1" applyBorder="1" applyAlignment="1">
      <alignment horizontal="center" vertical="center" textRotation="90"/>
    </xf>
    <xf numFmtId="0" fontId="38" fillId="8" borderId="38" xfId="0" applyFont="1" applyFill="1" applyBorder="1" applyAlignment="1">
      <alignment horizontal="center" vertical="center" textRotation="90"/>
    </xf>
    <xf numFmtId="0" fontId="38" fillId="8" borderId="43" xfId="0" applyFont="1" applyFill="1" applyBorder="1" applyAlignment="1">
      <alignment horizontal="center" vertical="center" textRotation="90"/>
    </xf>
    <xf numFmtId="0" fontId="12" fillId="0" borderId="86" xfId="0" applyFont="1" applyBorder="1" applyAlignment="1">
      <alignment horizontal="left" vertical="center"/>
    </xf>
    <xf numFmtId="0" fontId="12" fillId="0" borderId="87" xfId="0" applyFont="1" applyBorder="1" applyAlignment="1">
      <alignment horizontal="left" vertical="center"/>
    </xf>
    <xf numFmtId="0" fontId="12" fillId="0" borderId="88" xfId="0" applyFont="1" applyBorder="1" applyAlignment="1">
      <alignment horizontal="left" vertical="center"/>
    </xf>
    <xf numFmtId="0" fontId="0" fillId="6" borderId="16" xfId="0" applyFill="1" applyBorder="1" applyAlignment="1">
      <alignment horizontal="center" vertical="center"/>
    </xf>
    <xf numFmtId="0" fontId="0" fillId="6" borderId="95" xfId="0" applyFill="1" applyBorder="1" applyAlignment="1">
      <alignment horizontal="center" vertical="center"/>
    </xf>
    <xf numFmtId="0" fontId="0" fillId="6" borderId="96" xfId="0" applyFill="1" applyBorder="1" applyAlignment="1">
      <alignment horizontal="center" vertical="center"/>
    </xf>
    <xf numFmtId="165" fontId="38" fillId="8" borderId="100" xfId="3" applyNumberFormat="1" applyFont="1" applyFill="1" applyBorder="1" applyAlignment="1">
      <alignment horizontal="center" vertical="center" wrapText="1"/>
    </xf>
    <xf numFmtId="165" fontId="38" fillId="8" borderId="101" xfId="3" applyNumberFormat="1" applyFont="1" applyFill="1" applyBorder="1" applyAlignment="1">
      <alignment horizontal="center" vertical="center" wrapText="1"/>
    </xf>
    <xf numFmtId="165" fontId="38" fillId="8" borderId="0" xfId="3" applyNumberFormat="1" applyFont="1" applyFill="1" applyAlignment="1">
      <alignment horizontal="center" vertical="center" wrapText="1"/>
    </xf>
    <xf numFmtId="165" fontId="38" fillId="8" borderId="13" xfId="3" applyNumberFormat="1" applyFont="1" applyFill="1" applyBorder="1" applyAlignment="1">
      <alignment horizontal="center" vertical="center" wrapText="1"/>
    </xf>
    <xf numFmtId="0" fontId="37" fillId="8" borderId="65" xfId="0" applyFont="1" applyFill="1" applyBorder="1" applyAlignment="1">
      <alignment horizontal="center" vertical="center"/>
    </xf>
    <xf numFmtId="0" fontId="37" fillId="8" borderId="66" xfId="0" applyFont="1" applyFill="1" applyBorder="1" applyAlignment="1">
      <alignment horizontal="center" vertical="center"/>
    </xf>
    <xf numFmtId="0" fontId="37" fillId="8" borderId="67" xfId="0" applyFont="1" applyFill="1" applyBorder="1" applyAlignment="1">
      <alignment horizontal="center" vertical="center"/>
    </xf>
    <xf numFmtId="0" fontId="37" fillId="8" borderId="68" xfId="0" applyFont="1" applyFill="1" applyBorder="1" applyAlignment="1">
      <alignment horizontal="center" vertical="center"/>
    </xf>
    <xf numFmtId="0" fontId="37" fillId="8" borderId="69" xfId="0" applyFont="1" applyFill="1" applyBorder="1" applyAlignment="1">
      <alignment horizontal="center" vertical="center"/>
    </xf>
    <xf numFmtId="0" fontId="37" fillId="8" borderId="70" xfId="0" applyFont="1" applyFill="1" applyBorder="1" applyAlignment="1">
      <alignment horizontal="center" vertical="center"/>
    </xf>
    <xf numFmtId="0" fontId="40" fillId="8" borderId="71" xfId="0" applyFont="1" applyFill="1" applyBorder="1" applyAlignment="1">
      <alignment horizontal="center" vertical="center" textRotation="90" wrapText="1"/>
    </xf>
    <xf numFmtId="0" fontId="40" fillId="8" borderId="11" xfId="0" applyFont="1" applyFill="1" applyBorder="1" applyAlignment="1">
      <alignment horizontal="center" vertical="center" textRotation="90" wrapText="1"/>
    </xf>
    <xf numFmtId="0" fontId="40" fillId="8" borderId="48" xfId="0" applyFont="1" applyFill="1" applyBorder="1" applyAlignment="1">
      <alignment horizontal="center" vertical="center" textRotation="90" wrapText="1"/>
    </xf>
    <xf numFmtId="0" fontId="40" fillId="8" borderId="9" xfId="0" applyFont="1" applyFill="1" applyBorder="1" applyAlignment="1">
      <alignment horizontal="center" vertical="center" textRotation="90" wrapText="1"/>
    </xf>
    <xf numFmtId="0" fontId="33" fillId="0" borderId="4" xfId="5" applyFont="1" applyBorder="1" applyAlignment="1">
      <alignment horizontal="center" vertical="center" wrapText="1"/>
    </xf>
    <xf numFmtId="0" fontId="33" fillId="0" borderId="8" xfId="5" applyFont="1" applyBorder="1" applyAlignment="1">
      <alignment horizontal="center" vertical="center" wrapText="1"/>
    </xf>
    <xf numFmtId="0" fontId="33" fillId="0" borderId="7" xfId="5" applyFont="1" applyBorder="1" applyAlignment="1">
      <alignment horizontal="center" vertical="center" wrapText="1"/>
    </xf>
    <xf numFmtId="0" fontId="33" fillId="0" borderId="1" xfId="5" applyFont="1" applyBorder="1" applyAlignment="1">
      <alignment horizontal="center" vertical="center" wrapText="1"/>
    </xf>
    <xf numFmtId="0" fontId="32" fillId="10" borderId="74" xfId="3" applyFont="1" applyFill="1" applyBorder="1" applyAlignment="1">
      <alignment horizontal="center" vertical="center"/>
    </xf>
    <xf numFmtId="0" fontId="32" fillId="10" borderId="75" xfId="3" applyFont="1" applyFill="1" applyBorder="1" applyAlignment="1">
      <alignment horizontal="center" vertical="center"/>
    </xf>
    <xf numFmtId="3" fontId="33" fillId="0" borderId="1" xfId="0" applyNumberFormat="1" applyFont="1" applyBorder="1" applyAlignment="1">
      <alignment horizontal="right" vertical="center"/>
    </xf>
    <xf numFmtId="0" fontId="12" fillId="2" borderId="34" xfId="3" applyFont="1" applyFill="1" applyBorder="1" applyAlignment="1">
      <alignment horizontal="center"/>
    </xf>
    <xf numFmtId="170" fontId="12" fillId="2" borderId="17" xfId="3" applyNumberFormat="1" applyFont="1" applyFill="1" applyBorder="1" applyAlignment="1">
      <alignment horizontal="center"/>
    </xf>
    <xf numFmtId="0" fontId="24" fillId="2" borderId="17" xfId="3" applyFont="1" applyFill="1" applyBorder="1" applyAlignment="1">
      <alignment horizontal="center" vertical="center"/>
    </xf>
    <xf numFmtId="0" fontId="24" fillId="2" borderId="17" xfId="3" applyFont="1" applyFill="1" applyBorder="1" applyAlignment="1">
      <alignment horizontal="center"/>
    </xf>
    <xf numFmtId="0" fontId="24" fillId="2" borderId="34" xfId="3" applyFont="1" applyFill="1" applyBorder="1" applyAlignment="1">
      <alignment horizontal="center"/>
    </xf>
    <xf numFmtId="0" fontId="12" fillId="2" borderId="33" xfId="3" applyFont="1" applyFill="1" applyBorder="1" applyAlignment="1">
      <alignment horizontal="center" vertical="center" textRotation="90" wrapText="1"/>
    </xf>
    <xf numFmtId="0" fontId="12" fillId="2" borderId="28" xfId="3" applyFont="1" applyFill="1" applyBorder="1" applyAlignment="1">
      <alignment horizontal="center" vertical="center" textRotation="90" wrapText="1"/>
    </xf>
    <xf numFmtId="0" fontId="12" fillId="2" borderId="17" xfId="3" applyFont="1" applyFill="1" applyBorder="1" applyAlignment="1">
      <alignment horizontal="center" vertical="center" textRotation="90" wrapText="1"/>
    </xf>
    <xf numFmtId="0" fontId="12" fillId="2" borderId="29" xfId="3" applyFont="1" applyFill="1" applyBorder="1" applyAlignment="1">
      <alignment horizontal="center" vertical="center" textRotation="90" wrapText="1"/>
    </xf>
    <xf numFmtId="0" fontId="23" fillId="2" borderId="17" xfId="3" applyFont="1" applyFill="1" applyBorder="1" applyAlignment="1">
      <alignment horizontal="center" vertical="center" wrapText="1"/>
    </xf>
    <xf numFmtId="0" fontId="24" fillId="2" borderId="17" xfId="3" applyFont="1" applyFill="1" applyBorder="1" applyAlignment="1">
      <alignment horizontal="center" vertical="center" wrapText="1"/>
    </xf>
    <xf numFmtId="0" fontId="12" fillId="9" borderId="17" xfId="3" applyFont="1" applyFill="1" applyBorder="1" applyAlignment="1">
      <alignment horizontal="left" vertical="center" wrapText="1"/>
    </xf>
    <xf numFmtId="0" fontId="12" fillId="9" borderId="17" xfId="3" applyFont="1" applyFill="1" applyBorder="1" applyAlignment="1">
      <alignment horizontal="center" vertical="center" wrapText="1"/>
    </xf>
    <xf numFmtId="170" fontId="24" fillId="2" borderId="17" xfId="3" applyNumberFormat="1" applyFont="1" applyFill="1" applyBorder="1" applyAlignment="1">
      <alignment horizontal="left" vertical="center" wrapText="1"/>
    </xf>
    <xf numFmtId="0" fontId="23" fillId="2" borderId="17" xfId="3" applyFont="1" applyFill="1" applyBorder="1" applyAlignment="1">
      <alignment horizontal="center" wrapText="1"/>
    </xf>
    <xf numFmtId="170" fontId="12" fillId="2" borderId="17" xfId="3" applyNumberFormat="1" applyFont="1" applyFill="1" applyBorder="1" applyAlignment="1">
      <alignment horizontal="center" vertical="center"/>
    </xf>
    <xf numFmtId="170" fontId="12" fillId="2" borderId="17" xfId="3" applyNumberFormat="1" applyFont="1" applyFill="1" applyBorder="1" applyAlignment="1">
      <alignment horizontal="center" vertical="center" textRotation="90" wrapText="1"/>
    </xf>
    <xf numFmtId="170" fontId="12" fillId="2" borderId="29" xfId="3" applyNumberFormat="1" applyFont="1" applyFill="1" applyBorder="1" applyAlignment="1">
      <alignment horizontal="center" vertical="center" textRotation="90" wrapText="1"/>
    </xf>
    <xf numFmtId="0" fontId="24" fillId="2" borderId="17" xfId="3" applyFont="1" applyFill="1" applyBorder="1" applyAlignment="1">
      <alignment horizontal="center" vertical="center" textRotation="90" wrapText="1"/>
    </xf>
    <xf numFmtId="0" fontId="24" fillId="2" borderId="29" xfId="3" applyFont="1" applyFill="1" applyBorder="1" applyAlignment="1">
      <alignment horizontal="center" vertical="center" textRotation="90" wrapText="1"/>
    </xf>
    <xf numFmtId="0" fontId="12" fillId="2" borderId="17" xfId="3" applyFont="1" applyFill="1" applyBorder="1" applyAlignment="1">
      <alignment horizontal="center" vertical="center" wrapText="1"/>
    </xf>
    <xf numFmtId="0" fontId="12" fillId="2" borderId="34" xfId="3" applyFont="1" applyFill="1" applyBorder="1" applyAlignment="1">
      <alignment horizontal="center" vertical="center" textRotation="90" wrapText="1"/>
    </xf>
    <xf numFmtId="0" fontId="24" fillId="9" borderId="17" xfId="3" applyFont="1" applyFill="1" applyBorder="1" applyAlignment="1">
      <alignment horizontal="center" vertical="center" wrapText="1"/>
    </xf>
    <xf numFmtId="0" fontId="12" fillId="2" borderId="17" xfId="3" applyFont="1" applyFill="1" applyBorder="1" applyAlignment="1">
      <alignment horizontal="left" vertical="center" wrapText="1"/>
    </xf>
    <xf numFmtId="0" fontId="12" fillId="2" borderId="29" xfId="3" applyFont="1" applyFill="1" applyBorder="1" applyAlignment="1">
      <alignment horizontal="left" vertical="center" wrapText="1"/>
    </xf>
    <xf numFmtId="0" fontId="24" fillId="2" borderId="29" xfId="3" applyFont="1" applyFill="1" applyBorder="1" applyAlignment="1">
      <alignment horizontal="center" vertical="center" wrapText="1"/>
    </xf>
    <xf numFmtId="0" fontId="12" fillId="2" borderId="29" xfId="3" applyFont="1" applyFill="1" applyBorder="1" applyAlignment="1">
      <alignment horizontal="center" vertical="center" wrapText="1"/>
    </xf>
    <xf numFmtId="170" fontId="24" fillId="2" borderId="29" xfId="3" applyNumberFormat="1" applyFont="1" applyFill="1" applyBorder="1" applyAlignment="1">
      <alignment horizontal="left" vertical="center" wrapText="1"/>
    </xf>
    <xf numFmtId="0" fontId="24" fillId="2" borderId="29" xfId="3" applyFont="1" applyFill="1" applyBorder="1" applyAlignment="1">
      <alignment horizontal="center" vertical="center"/>
    </xf>
    <xf numFmtId="0" fontId="12" fillId="2" borderId="30" xfId="3" applyFont="1" applyFill="1" applyBorder="1" applyAlignment="1">
      <alignment horizontal="center" vertical="center" textRotation="90" wrapText="1"/>
    </xf>
    <xf numFmtId="0" fontId="12" fillId="2" borderId="33" xfId="3" applyFont="1" applyFill="1" applyBorder="1" applyAlignment="1">
      <alignment horizontal="center"/>
    </xf>
    <xf numFmtId="0" fontId="24" fillId="2" borderId="17" xfId="3" quotePrefix="1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left" vertical="center" wrapText="1"/>
    </xf>
    <xf numFmtId="3" fontId="3" fillId="2" borderId="17" xfId="0" applyNumberFormat="1" applyFont="1" applyFill="1" applyBorder="1" applyAlignment="1">
      <alignment horizontal="right"/>
    </xf>
    <xf numFmtId="0" fontId="37" fillId="8" borderId="33" xfId="0" applyFont="1" applyFill="1" applyBorder="1" applyAlignment="1">
      <alignment horizontal="left" vertical="center"/>
    </xf>
    <xf numFmtId="0" fontId="37" fillId="8" borderId="17" xfId="0" applyFont="1" applyFill="1" applyBorder="1" applyAlignment="1">
      <alignment horizontal="left" vertical="center"/>
    </xf>
    <xf numFmtId="3" fontId="37" fillId="8" borderId="17" xfId="0" applyNumberFormat="1" applyFont="1" applyFill="1" applyBorder="1" applyAlignment="1">
      <alignment horizontal="right"/>
    </xf>
    <xf numFmtId="0" fontId="37" fillId="8" borderId="28" xfId="0" applyFont="1" applyFill="1" applyBorder="1" applyAlignment="1">
      <alignment horizontal="left" vertical="center"/>
    </xf>
    <xf numFmtId="0" fontId="37" fillId="8" borderId="29" xfId="0" applyFont="1" applyFill="1" applyBorder="1" applyAlignment="1">
      <alignment horizontal="left" vertical="center"/>
    </xf>
    <xf numFmtId="3" fontId="37" fillId="8" borderId="29" xfId="0" applyNumberFormat="1" applyFont="1" applyFill="1" applyBorder="1" applyAlignment="1">
      <alignment horizontal="right"/>
    </xf>
    <xf numFmtId="3" fontId="21" fillId="0" borderId="17" xfId="0" applyNumberFormat="1" applyFont="1" applyBorder="1" applyAlignment="1">
      <alignment horizontal="right"/>
    </xf>
    <xf numFmtId="3" fontId="3" fillId="10" borderId="17" xfId="0" applyNumberFormat="1" applyFont="1" applyFill="1" applyBorder="1" applyAlignment="1">
      <alignment horizontal="center" vertical="center"/>
    </xf>
    <xf numFmtId="0" fontId="40" fillId="8" borderId="28" xfId="0" applyFont="1" applyFill="1" applyBorder="1" applyAlignment="1">
      <alignment horizontal="left" vertical="center" wrapText="1"/>
    </xf>
    <xf numFmtId="0" fontId="40" fillId="8" borderId="29" xfId="0" applyFont="1" applyFill="1" applyBorder="1" applyAlignment="1">
      <alignment horizontal="left" vertical="center" wrapText="1"/>
    </xf>
    <xf numFmtId="3" fontId="37" fillId="8" borderId="29" xfId="0" applyNumberFormat="1" applyFont="1" applyFill="1" applyBorder="1" applyAlignment="1">
      <alignment horizontal="right" vertical="center"/>
    </xf>
    <xf numFmtId="3" fontId="21" fillId="0" borderId="17" xfId="0" applyNumberFormat="1" applyFont="1" applyBorder="1" applyAlignment="1">
      <alignment horizontal="right" vertical="center"/>
    </xf>
    <xf numFmtId="3" fontId="34" fillId="10" borderId="17" xfId="0" applyNumberFormat="1" applyFont="1" applyFill="1" applyBorder="1" applyAlignment="1">
      <alignment horizontal="center" vertical="center"/>
    </xf>
    <xf numFmtId="3" fontId="34" fillId="0" borderId="17" xfId="0" applyNumberFormat="1" applyFont="1" applyBorder="1" applyAlignment="1">
      <alignment horizontal="right"/>
    </xf>
    <xf numFmtId="3" fontId="24" fillId="2" borderId="17" xfId="0" applyNumberFormat="1" applyFont="1" applyFill="1" applyBorder="1" applyAlignment="1">
      <alignment horizontal="right" vertical="center"/>
    </xf>
    <xf numFmtId="0" fontId="37" fillId="8" borderId="25" xfId="0" applyFont="1" applyFill="1" applyBorder="1" applyAlignment="1">
      <alignment horizontal="center" vertical="center" wrapText="1"/>
    </xf>
    <xf numFmtId="0" fontId="37" fillId="8" borderId="26" xfId="0" applyFont="1" applyFill="1" applyBorder="1" applyAlignment="1">
      <alignment horizontal="center" vertical="center" wrapText="1"/>
    </xf>
    <xf numFmtId="0" fontId="37" fillId="8" borderId="33" xfId="0" applyFont="1" applyFill="1" applyBorder="1" applyAlignment="1">
      <alignment horizontal="center" vertical="center" wrapText="1"/>
    </xf>
    <xf numFmtId="0" fontId="37" fillId="8" borderId="28" xfId="0" applyFont="1" applyFill="1" applyBorder="1" applyAlignment="1">
      <alignment horizontal="center" vertical="center" wrapText="1"/>
    </xf>
    <xf numFmtId="3" fontId="21" fillId="2" borderId="17" xfId="0" applyNumberFormat="1" applyFont="1" applyFill="1" applyBorder="1" applyAlignment="1">
      <alignment horizontal="right" vertical="center"/>
    </xf>
    <xf numFmtId="3" fontId="34" fillId="2" borderId="17" xfId="0" applyNumberFormat="1" applyFont="1" applyFill="1" applyBorder="1" applyAlignment="1">
      <alignment horizontal="right" vertical="center"/>
    </xf>
    <xf numFmtId="3" fontId="34" fillId="10" borderId="17" xfId="0" applyNumberFormat="1" applyFont="1" applyFill="1" applyBorder="1" applyAlignment="1">
      <alignment horizontal="right" vertical="center"/>
    </xf>
    <xf numFmtId="3" fontId="34" fillId="2" borderId="22" xfId="0" applyNumberFormat="1" applyFont="1" applyFill="1" applyBorder="1" applyAlignment="1">
      <alignment horizontal="right" vertical="center"/>
    </xf>
    <xf numFmtId="3" fontId="21" fillId="10" borderId="17" xfId="0" applyNumberFormat="1" applyFont="1" applyFill="1" applyBorder="1" applyAlignment="1">
      <alignment horizontal="right" vertical="center"/>
    </xf>
    <xf numFmtId="3" fontId="21" fillId="5" borderId="17" xfId="0" applyNumberFormat="1" applyFont="1" applyFill="1" applyBorder="1" applyAlignment="1">
      <alignment horizontal="right"/>
    </xf>
    <xf numFmtId="0" fontId="37" fillId="8" borderId="26" xfId="0" applyFont="1" applyFill="1" applyBorder="1" applyAlignment="1">
      <alignment horizontal="center" vertical="center"/>
    </xf>
    <xf numFmtId="0" fontId="37" fillId="8" borderId="17" xfId="0" applyFont="1" applyFill="1" applyBorder="1" applyAlignment="1">
      <alignment horizontal="center" vertical="center"/>
    </xf>
    <xf numFmtId="0" fontId="37" fillId="8" borderId="29" xfId="0" applyFont="1" applyFill="1" applyBorder="1" applyAlignment="1">
      <alignment horizontal="center" vertical="center"/>
    </xf>
    <xf numFmtId="3" fontId="34" fillId="0" borderId="17" xfId="0" applyNumberFormat="1" applyFont="1" applyBorder="1" applyAlignment="1">
      <alignment horizontal="right" vertical="center"/>
    </xf>
    <xf numFmtId="0" fontId="37" fillId="8" borderId="29" xfId="0" applyFont="1" applyFill="1" applyBorder="1" applyAlignment="1">
      <alignment horizontal="center"/>
    </xf>
    <xf numFmtId="3" fontId="37" fillId="8" borderId="17" xfId="0" applyNumberFormat="1" applyFont="1" applyFill="1" applyBorder="1" applyAlignment="1">
      <alignment horizontal="right" vertical="center"/>
    </xf>
    <xf numFmtId="0" fontId="37" fillId="8" borderId="33" xfId="0" applyFont="1" applyFill="1" applyBorder="1" applyAlignment="1">
      <alignment horizontal="center" vertical="center"/>
    </xf>
    <xf numFmtId="0" fontId="37" fillId="8" borderId="34" xfId="0" applyFont="1" applyFill="1" applyBorder="1" applyAlignment="1">
      <alignment horizontal="center" vertical="center"/>
    </xf>
    <xf numFmtId="0" fontId="37" fillId="8" borderId="103" xfId="0" applyFont="1" applyFill="1" applyBorder="1" applyAlignment="1">
      <alignment horizontal="center" vertical="center"/>
    </xf>
    <xf numFmtId="0" fontId="37" fillId="8" borderId="104" xfId="0" applyFont="1" applyFill="1" applyBorder="1" applyAlignment="1">
      <alignment horizontal="center" vertical="center"/>
    </xf>
    <xf numFmtId="0" fontId="37" fillId="8" borderId="105" xfId="0" applyFont="1" applyFill="1" applyBorder="1" applyAlignment="1">
      <alignment horizontal="center" vertical="center"/>
    </xf>
    <xf numFmtId="3" fontId="24" fillId="2" borderId="17" xfId="0" applyNumberFormat="1" applyFont="1" applyFill="1" applyBorder="1" applyAlignment="1">
      <alignment horizontal="right"/>
    </xf>
    <xf numFmtId="3" fontId="24" fillId="2" borderId="29" xfId="0" applyNumberFormat="1" applyFont="1" applyFill="1" applyBorder="1" applyAlignment="1">
      <alignment horizontal="right"/>
    </xf>
    <xf numFmtId="3" fontId="24" fillId="10" borderId="29" xfId="0" applyNumberFormat="1" applyFont="1" applyFill="1" applyBorder="1" applyAlignment="1">
      <alignment horizontal="right" vertical="center"/>
    </xf>
    <xf numFmtId="0" fontId="37" fillId="8" borderId="25" xfId="0" applyFont="1" applyFill="1" applyBorder="1" applyAlignment="1">
      <alignment horizontal="center" vertical="center"/>
    </xf>
    <xf numFmtId="0" fontId="37" fillId="8" borderId="27" xfId="0" applyFont="1" applyFill="1" applyBorder="1" applyAlignment="1">
      <alignment horizontal="center" vertical="center"/>
    </xf>
    <xf numFmtId="0" fontId="37" fillId="8" borderId="28" xfId="0" applyFont="1" applyFill="1" applyBorder="1" applyAlignment="1">
      <alignment horizontal="center" vertical="center"/>
    </xf>
    <xf numFmtId="0" fontId="37" fillId="8" borderId="30" xfId="0" applyFont="1" applyFill="1" applyBorder="1" applyAlignment="1">
      <alignment horizontal="center" vertical="center"/>
    </xf>
    <xf numFmtId="49" fontId="37" fillId="8" borderId="31" xfId="4" applyNumberFormat="1" applyFont="1" applyFill="1" applyBorder="1" applyAlignment="1">
      <alignment horizontal="center" vertical="center" wrapText="1"/>
    </xf>
    <xf numFmtId="49" fontId="37" fillId="8" borderId="22" xfId="4" applyNumberFormat="1" applyFont="1" applyFill="1" applyBorder="1" applyAlignment="1">
      <alignment horizontal="center" vertical="center" wrapText="1"/>
    </xf>
    <xf numFmtId="0" fontId="37" fillId="8" borderId="22" xfId="5" applyFont="1" applyFill="1" applyBorder="1" applyAlignment="1">
      <alignment horizontal="center" vertical="center" wrapText="1"/>
    </xf>
    <xf numFmtId="3" fontId="24" fillId="0" borderId="22" xfId="0" applyNumberFormat="1" applyFont="1" applyBorder="1" applyAlignment="1">
      <alignment horizontal="right"/>
    </xf>
    <xf numFmtId="3" fontId="34" fillId="2" borderId="22" xfId="0" applyNumberFormat="1" applyFont="1" applyFill="1" applyBorder="1" applyAlignment="1">
      <alignment horizontal="right"/>
    </xf>
    <xf numFmtId="0" fontId="37" fillId="8" borderId="33" xfId="0" applyFont="1" applyFill="1" applyBorder="1" applyAlignment="1">
      <alignment horizontal="left" vertical="center" wrapText="1"/>
    </xf>
    <xf numFmtId="0" fontId="37" fillId="8" borderId="17" xfId="0" applyFont="1" applyFill="1" applyBorder="1" applyAlignment="1">
      <alignment horizontal="left" vertical="center" wrapText="1"/>
    </xf>
    <xf numFmtId="0" fontId="37" fillId="8" borderId="28" xfId="0" applyFont="1" applyFill="1" applyBorder="1" applyAlignment="1">
      <alignment horizontal="left" vertical="center" wrapText="1"/>
    </xf>
    <xf numFmtId="0" fontId="37" fillId="8" borderId="29" xfId="0" applyFont="1" applyFill="1" applyBorder="1" applyAlignment="1">
      <alignment horizontal="left" vertical="center" wrapText="1"/>
    </xf>
    <xf numFmtId="0" fontId="12" fillId="10" borderId="29" xfId="0" applyFont="1" applyFill="1" applyBorder="1" applyAlignment="1">
      <alignment horizontal="center" vertical="center"/>
    </xf>
    <xf numFmtId="3" fontId="3" fillId="10" borderId="29" xfId="0" applyNumberFormat="1" applyFont="1" applyFill="1" applyBorder="1" applyAlignment="1">
      <alignment horizontal="right" vertical="center"/>
    </xf>
    <xf numFmtId="3" fontId="21" fillId="2" borderId="29" xfId="0" applyNumberFormat="1" applyFont="1" applyFill="1" applyBorder="1" applyAlignment="1">
      <alignment horizontal="right"/>
    </xf>
    <xf numFmtId="3" fontId="3" fillId="12" borderId="17" xfId="0" applyNumberFormat="1" applyFont="1" applyFill="1" applyBorder="1" applyAlignment="1">
      <alignment horizontal="right" vertical="center"/>
    </xf>
    <xf numFmtId="3" fontId="3" fillId="10" borderId="17" xfId="0" applyNumberFormat="1" applyFont="1" applyFill="1" applyBorder="1" applyAlignment="1">
      <alignment horizontal="right" vertical="center"/>
    </xf>
    <xf numFmtId="3" fontId="3" fillId="0" borderId="17" xfId="0" applyNumberFormat="1" applyFont="1" applyBorder="1" applyAlignment="1">
      <alignment horizontal="right"/>
    </xf>
    <xf numFmtId="0" fontId="37" fillId="8" borderId="27" xfId="0" applyFont="1" applyFill="1" applyBorder="1" applyAlignment="1">
      <alignment horizontal="center" vertical="center" wrapText="1"/>
    </xf>
    <xf numFmtId="0" fontId="37" fillId="8" borderId="30" xfId="0" applyFont="1" applyFill="1" applyBorder="1" applyAlignment="1">
      <alignment horizontal="center" vertical="center" wrapText="1"/>
    </xf>
    <xf numFmtId="3" fontId="3" fillId="0" borderId="22" xfId="0" applyNumberFormat="1" applyFont="1" applyBorder="1" applyAlignment="1">
      <alignment horizontal="right"/>
    </xf>
    <xf numFmtId="0" fontId="40" fillId="8" borderId="17" xfId="0" applyFont="1" applyFill="1" applyBorder="1" applyAlignment="1">
      <alignment horizontal="center" vertical="center" wrapText="1"/>
    </xf>
    <xf numFmtId="3" fontId="24" fillId="0" borderId="69" xfId="0" applyNumberFormat="1" applyFont="1" applyBorder="1" applyAlignment="1">
      <alignment horizontal="right" vertical="center"/>
    </xf>
    <xf numFmtId="0" fontId="37" fillId="8" borderId="35" xfId="0" applyFont="1" applyFill="1" applyBorder="1" applyAlignment="1">
      <alignment horizontal="center" vertical="center"/>
    </xf>
    <xf numFmtId="0" fontId="37" fillId="8" borderId="36" xfId="0" applyFont="1" applyFill="1" applyBorder="1" applyAlignment="1">
      <alignment horizontal="center" vertical="center"/>
    </xf>
    <xf numFmtId="0" fontId="37" fillId="8" borderId="37" xfId="0" applyFont="1" applyFill="1" applyBorder="1" applyAlignment="1">
      <alignment horizontal="center" vertical="center"/>
    </xf>
    <xf numFmtId="0" fontId="37" fillId="8" borderId="43" xfId="0" applyFont="1" applyFill="1" applyBorder="1" applyAlignment="1">
      <alignment horizontal="center" vertical="center"/>
    </xf>
    <xf numFmtId="0" fontId="37" fillId="8" borderId="49" xfId="0" applyFont="1" applyFill="1" applyBorder="1" applyAlignment="1">
      <alignment horizontal="center" vertical="center"/>
    </xf>
    <xf numFmtId="0" fontId="37" fillId="8" borderId="50" xfId="0" applyFont="1" applyFill="1" applyBorder="1" applyAlignment="1">
      <alignment horizontal="center" vertical="center"/>
    </xf>
    <xf numFmtId="3" fontId="24" fillId="2" borderId="8" xfId="0" applyNumberFormat="1" applyFont="1" applyFill="1" applyBorder="1" applyAlignment="1">
      <alignment horizontal="right" vertical="center"/>
    </xf>
    <xf numFmtId="3" fontId="24" fillId="2" borderId="1" xfId="0" applyNumberFormat="1" applyFont="1" applyFill="1" applyBorder="1" applyAlignment="1">
      <alignment horizontal="right" vertical="center"/>
    </xf>
    <xf numFmtId="3" fontId="24" fillId="0" borderId="1" xfId="0" applyNumberFormat="1" applyFont="1" applyBorder="1" applyAlignment="1">
      <alignment horizontal="right" vertical="center"/>
    </xf>
    <xf numFmtId="3" fontId="24" fillId="2" borderId="69" xfId="0" applyNumberFormat="1" applyFont="1" applyFill="1" applyBorder="1" applyAlignment="1">
      <alignment horizontal="right" vertical="center"/>
    </xf>
    <xf numFmtId="3" fontId="3" fillId="2" borderId="8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3" fontId="3" fillId="2" borderId="69" xfId="0" applyNumberFormat="1" applyFont="1" applyFill="1" applyBorder="1" applyAlignment="1">
      <alignment horizontal="right"/>
    </xf>
    <xf numFmtId="0" fontId="40" fillId="8" borderId="35" xfId="0" applyFont="1" applyFill="1" applyBorder="1" applyAlignment="1">
      <alignment horizontal="center" vertical="center" wrapText="1"/>
    </xf>
    <xf numFmtId="0" fontId="40" fillId="8" borderId="36" xfId="0" applyFont="1" applyFill="1" applyBorder="1" applyAlignment="1">
      <alignment horizontal="center" vertical="center" wrapText="1"/>
    </xf>
    <xf numFmtId="0" fontId="40" fillId="8" borderId="37" xfId="0" applyFont="1" applyFill="1" applyBorder="1" applyAlignment="1">
      <alignment horizontal="center" vertical="center" wrapText="1"/>
    </xf>
    <xf numFmtId="0" fontId="40" fillId="8" borderId="43" xfId="0" applyFont="1" applyFill="1" applyBorder="1" applyAlignment="1">
      <alignment horizontal="center" vertical="center" wrapText="1"/>
    </xf>
    <xf numFmtId="0" fontId="40" fillId="8" borderId="49" xfId="0" applyFont="1" applyFill="1" applyBorder="1" applyAlignment="1">
      <alignment horizontal="center" vertical="center" wrapText="1"/>
    </xf>
    <xf numFmtId="0" fontId="40" fillId="8" borderId="50" xfId="0" applyFont="1" applyFill="1" applyBorder="1" applyAlignment="1">
      <alignment horizontal="center" vertical="center" wrapText="1"/>
    </xf>
    <xf numFmtId="0" fontId="41" fillId="8" borderId="31" xfId="0" applyFont="1" applyFill="1" applyBorder="1" applyAlignment="1">
      <alignment horizontal="center" vertical="center" textRotation="90"/>
    </xf>
    <xf numFmtId="0" fontId="41" fillId="8" borderId="33" xfId="0" applyFont="1" applyFill="1" applyBorder="1" applyAlignment="1">
      <alignment horizontal="center" vertical="center" textRotation="90"/>
    </xf>
    <xf numFmtId="0" fontId="40" fillId="8" borderId="1" xfId="5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/>
    </xf>
    <xf numFmtId="49" fontId="33" fillId="10" borderId="5" xfId="4" applyNumberFormat="1" applyFont="1" applyFill="1" applyBorder="1" applyAlignment="1">
      <alignment horizontal="center" vertical="center" wrapText="1"/>
    </xf>
    <xf numFmtId="49" fontId="33" fillId="10" borderId="6" xfId="4" applyNumberFormat="1" applyFont="1" applyFill="1" applyBorder="1" applyAlignment="1">
      <alignment horizontal="center" vertical="center" wrapText="1"/>
    </xf>
    <xf numFmtId="49" fontId="33" fillId="10" borderId="7" xfId="4" applyNumberFormat="1" applyFont="1" applyFill="1" applyBorder="1" applyAlignment="1">
      <alignment horizontal="center" vertical="center" wrapText="1"/>
    </xf>
    <xf numFmtId="0" fontId="12" fillId="0" borderId="77" xfId="3" applyFont="1" applyBorder="1" applyAlignment="1">
      <alignment horizontal="left" vertical="center"/>
    </xf>
    <xf numFmtId="0" fontId="12" fillId="0" borderId="8" xfId="3" applyFont="1" applyBorder="1" applyAlignment="1">
      <alignment horizontal="left" vertical="center"/>
    </xf>
    <xf numFmtId="0" fontId="12" fillId="0" borderId="1" xfId="3" applyFont="1" applyBorder="1" applyAlignment="1">
      <alignment horizontal="left" vertical="center"/>
    </xf>
    <xf numFmtId="0" fontId="12" fillId="0" borderId="68" xfId="3" applyFont="1" applyBorder="1" applyAlignment="1">
      <alignment horizontal="left" vertical="center"/>
    </xf>
    <xf numFmtId="0" fontId="12" fillId="0" borderId="69" xfId="3" applyFont="1" applyBorder="1" applyAlignment="1">
      <alignment horizontal="left" vertical="center"/>
    </xf>
    <xf numFmtId="3" fontId="24" fillId="0" borderId="8" xfId="0" applyNumberFormat="1" applyFont="1" applyBorder="1" applyAlignment="1">
      <alignment horizontal="right" vertical="center"/>
    </xf>
    <xf numFmtId="3" fontId="34" fillId="0" borderId="14" xfId="5" applyNumberFormat="1" applyFont="1" applyBorder="1" applyAlignment="1">
      <alignment horizontal="right"/>
    </xf>
    <xf numFmtId="0" fontId="33" fillId="9" borderId="14" xfId="5" applyFont="1" applyFill="1" applyBorder="1" applyAlignment="1">
      <alignment horizontal="center" vertical="center" wrapText="1"/>
    </xf>
    <xf numFmtId="0" fontId="12" fillId="0" borderId="56" xfId="5" applyFont="1" applyBorder="1" applyAlignment="1">
      <alignment horizontal="left" vertical="center"/>
    </xf>
    <xf numFmtId="0" fontId="12" fillId="0" borderId="14" xfId="5" applyFont="1" applyBorder="1" applyAlignment="1">
      <alignment horizontal="left" vertical="center"/>
    </xf>
    <xf numFmtId="3" fontId="21" fillId="0" borderId="14" xfId="5" applyNumberFormat="1" applyFont="1" applyBorder="1" applyAlignment="1">
      <alignment horizontal="right" vertical="center" wrapText="1"/>
    </xf>
    <xf numFmtId="3" fontId="21" fillId="0" borderId="14" xfId="5" applyNumberFormat="1" applyFont="1" applyBorder="1" applyAlignment="1">
      <alignment horizontal="right"/>
    </xf>
    <xf numFmtId="0" fontId="12" fillId="0" borderId="54" xfId="5" applyFont="1" applyBorder="1" applyAlignment="1">
      <alignment horizontal="left" vertical="center"/>
    </xf>
    <xf numFmtId="0" fontId="12" fillId="0" borderId="44" xfId="5" applyFont="1" applyBorder="1" applyAlignment="1">
      <alignment horizontal="left" vertical="center"/>
    </xf>
    <xf numFmtId="3" fontId="3" fillId="0" borderId="44" xfId="5" applyNumberFormat="1" applyFont="1" applyBorder="1" applyAlignment="1">
      <alignment horizontal="right" vertical="center" wrapText="1"/>
    </xf>
    <xf numFmtId="3" fontId="3" fillId="0" borderId="44" xfId="5" applyNumberFormat="1" applyFont="1" applyBorder="1" applyAlignment="1">
      <alignment horizontal="right"/>
    </xf>
    <xf numFmtId="3" fontId="3" fillId="4" borderId="44" xfId="5" applyNumberFormat="1" applyFont="1" applyFill="1" applyBorder="1" applyAlignment="1">
      <alignment horizontal="right"/>
    </xf>
    <xf numFmtId="0" fontId="12" fillId="0" borderId="7" xfId="3" applyFont="1" applyBorder="1" applyAlignment="1">
      <alignment horizontal="left" vertical="center"/>
    </xf>
    <xf numFmtId="0" fontId="12" fillId="0" borderId="56" xfId="5" applyFont="1" applyBorder="1" applyAlignment="1">
      <alignment horizontal="left" vertical="center" wrapText="1"/>
    </xf>
    <xf numFmtId="0" fontId="12" fillId="0" borderId="14" xfId="5" applyFont="1" applyBorder="1" applyAlignment="1">
      <alignment horizontal="left" vertical="center" wrapText="1"/>
    </xf>
    <xf numFmtId="0" fontId="40" fillId="8" borderId="56" xfId="0" applyFont="1" applyFill="1" applyBorder="1" applyAlignment="1">
      <alignment horizontal="center" vertical="center" textRotation="90" wrapText="1"/>
    </xf>
    <xf numFmtId="0" fontId="40" fillId="8" borderId="54" xfId="0" applyFont="1" applyFill="1" applyBorder="1" applyAlignment="1">
      <alignment horizontal="center" vertical="center" textRotation="90" wrapText="1"/>
    </xf>
    <xf numFmtId="0" fontId="23" fillId="0" borderId="14" xfId="0" applyFont="1" applyBorder="1" applyAlignment="1">
      <alignment horizontal="left" vertical="center"/>
    </xf>
    <xf numFmtId="3" fontId="34" fillId="2" borderId="14" xfId="0" applyNumberFormat="1" applyFont="1" applyFill="1" applyBorder="1" applyAlignment="1">
      <alignment horizontal="right" vertical="center"/>
    </xf>
    <xf numFmtId="0" fontId="23" fillId="0" borderId="44" xfId="0" applyFont="1" applyBorder="1" applyAlignment="1">
      <alignment horizontal="left" vertical="center"/>
    </xf>
    <xf numFmtId="3" fontId="34" fillId="2" borderId="44" xfId="0" applyNumberFormat="1" applyFont="1" applyFill="1" applyBorder="1" applyAlignment="1">
      <alignment horizontal="right" vertical="center"/>
    </xf>
    <xf numFmtId="0" fontId="37" fillId="11" borderId="71" xfId="5" applyFont="1" applyFill="1" applyBorder="1" applyAlignment="1">
      <alignment horizontal="center" vertical="center" wrapText="1"/>
    </xf>
    <xf numFmtId="0" fontId="37" fillId="11" borderId="11" xfId="5" applyFont="1" applyFill="1" applyBorder="1" applyAlignment="1">
      <alignment horizontal="center" vertical="center" wrapText="1"/>
    </xf>
    <xf numFmtId="0" fontId="37" fillId="11" borderId="48" xfId="5" applyFont="1" applyFill="1" applyBorder="1" applyAlignment="1">
      <alignment horizontal="center" vertical="center" wrapText="1"/>
    </xf>
    <xf numFmtId="0" fontId="37" fillId="11" borderId="9" xfId="5" applyFont="1" applyFill="1" applyBorder="1" applyAlignment="1">
      <alignment horizontal="center" vertical="center" wrapText="1"/>
    </xf>
    <xf numFmtId="0" fontId="37" fillId="11" borderId="11" xfId="5" applyFont="1" applyFill="1" applyBorder="1" applyAlignment="1">
      <alignment horizontal="center" vertical="center"/>
    </xf>
    <xf numFmtId="0" fontId="37" fillId="11" borderId="9" xfId="5" applyFont="1" applyFill="1" applyBorder="1" applyAlignment="1">
      <alignment horizontal="center" vertical="center"/>
    </xf>
    <xf numFmtId="0" fontId="37" fillId="8" borderId="11" xfId="5" applyFont="1" applyFill="1" applyBorder="1" applyAlignment="1">
      <alignment horizontal="center" vertical="center"/>
    </xf>
    <xf numFmtId="0" fontId="4" fillId="10" borderId="72" xfId="3" applyFont="1" applyFill="1" applyBorder="1" applyAlignment="1">
      <alignment horizontal="center" vertical="center" wrapText="1"/>
    </xf>
    <xf numFmtId="0" fontId="4" fillId="10" borderId="73" xfId="3" applyFont="1" applyFill="1" applyBorder="1" applyAlignment="1">
      <alignment horizontal="center" vertical="center" wrapText="1"/>
    </xf>
    <xf numFmtId="0" fontId="37" fillId="8" borderId="9" xfId="0" applyFont="1" applyFill="1" applyBorder="1" applyAlignment="1">
      <alignment horizontal="center" vertical="center" wrapText="1"/>
    </xf>
    <xf numFmtId="0" fontId="37" fillId="8" borderId="56" xfId="3" applyFont="1" applyFill="1" applyBorder="1" applyAlignment="1">
      <alignment horizontal="center" vertical="center" textRotation="90" wrapText="1"/>
    </xf>
    <xf numFmtId="0" fontId="12" fillId="0" borderId="14" xfId="0" applyFont="1" applyBorder="1" applyAlignment="1">
      <alignment horizontal="left" vertical="center"/>
    </xf>
    <xf numFmtId="169" fontId="34" fillId="2" borderId="14" xfId="0" applyNumberFormat="1" applyFont="1" applyFill="1" applyBorder="1" applyAlignment="1">
      <alignment horizontal="right" vertical="center"/>
    </xf>
    <xf numFmtId="0" fontId="41" fillId="8" borderId="56" xfId="3" applyFont="1" applyFill="1" applyBorder="1" applyAlignment="1">
      <alignment horizontal="center" vertical="center" textRotation="90" wrapText="1"/>
    </xf>
    <xf numFmtId="0" fontId="40" fillId="8" borderId="14" xfId="3" applyFont="1" applyFill="1" applyBorder="1" applyAlignment="1">
      <alignment horizontal="center" vertical="center" wrapText="1"/>
    </xf>
    <xf numFmtId="0" fontId="40" fillId="8" borderId="41" xfId="3" applyFont="1" applyFill="1" applyBorder="1" applyAlignment="1">
      <alignment horizontal="center" vertical="center" wrapText="1"/>
    </xf>
    <xf numFmtId="3" fontId="12" fillId="0" borderId="14" xfId="3" applyNumberFormat="1" applyFont="1" applyBorder="1" applyAlignment="1">
      <alignment horizontal="left" vertical="center" wrapText="1"/>
    </xf>
    <xf numFmtId="3" fontId="34" fillId="0" borderId="14" xfId="3" applyNumberFormat="1" applyFont="1" applyBorder="1" applyAlignment="1">
      <alignment horizontal="right" vertical="center"/>
    </xf>
    <xf numFmtId="3" fontId="34" fillId="0" borderId="41" xfId="3" applyNumberFormat="1" applyFont="1" applyBorder="1" applyAlignment="1">
      <alignment horizontal="right" vertical="center"/>
    </xf>
    <xf numFmtId="0" fontId="41" fillId="8" borderId="54" xfId="3" applyFont="1" applyFill="1" applyBorder="1" applyAlignment="1">
      <alignment horizontal="center" vertical="center" textRotation="90" wrapText="1"/>
    </xf>
    <xf numFmtId="0" fontId="41" fillId="8" borderId="55" xfId="3" applyFont="1" applyFill="1" applyBorder="1" applyAlignment="1">
      <alignment horizontal="center" vertical="center" textRotation="90" wrapText="1"/>
    </xf>
    <xf numFmtId="0" fontId="40" fillId="8" borderId="15" xfId="3" applyFont="1" applyFill="1" applyBorder="1" applyAlignment="1">
      <alignment horizontal="center" vertical="center" wrapText="1"/>
    </xf>
    <xf numFmtId="0" fontId="40" fillId="8" borderId="40" xfId="3" applyFont="1" applyFill="1" applyBorder="1" applyAlignment="1">
      <alignment horizontal="center" vertical="center" wrapText="1"/>
    </xf>
    <xf numFmtId="3" fontId="34" fillId="0" borderId="14" xfId="3" applyNumberFormat="1" applyFont="1" applyBorder="1" applyAlignment="1">
      <alignment horizontal="right"/>
    </xf>
    <xf numFmtId="3" fontId="12" fillId="2" borderId="14" xfId="3" applyNumberFormat="1" applyFont="1" applyFill="1" applyBorder="1" applyAlignment="1">
      <alignment horizontal="left" vertical="center" wrapText="1"/>
    </xf>
    <xf numFmtId="0" fontId="14" fillId="9" borderId="14" xfId="3" applyFont="1" applyFill="1" applyBorder="1" applyAlignment="1">
      <alignment horizontal="center" vertical="center"/>
    </xf>
    <xf numFmtId="0" fontId="14" fillId="9" borderId="41" xfId="3" applyFont="1" applyFill="1" applyBorder="1" applyAlignment="1">
      <alignment horizontal="center" vertical="center"/>
    </xf>
    <xf numFmtId="0" fontId="12" fillId="0" borderId="56" xfId="3" applyFont="1" applyBorder="1" applyAlignment="1">
      <alignment horizontal="left" vertical="center" wrapText="1"/>
    </xf>
    <xf numFmtId="0" fontId="12" fillId="0" borderId="14" xfId="3" applyFont="1" applyBorder="1" applyAlignment="1">
      <alignment horizontal="left" vertical="center" wrapText="1"/>
    </xf>
    <xf numFmtId="3" fontId="29" fillId="0" borderId="14" xfId="3" applyNumberFormat="1" applyFont="1" applyBorder="1" applyAlignment="1">
      <alignment horizontal="right" vertical="center" wrapText="1"/>
    </xf>
    <xf numFmtId="0" fontId="37" fillId="8" borderId="35" xfId="0" applyFont="1" applyFill="1" applyBorder="1" applyAlignment="1">
      <alignment horizontal="center" vertical="center" wrapText="1"/>
    </xf>
    <xf numFmtId="0" fontId="37" fillId="8" borderId="36" xfId="0" applyFont="1" applyFill="1" applyBorder="1" applyAlignment="1">
      <alignment horizontal="center" vertical="center" wrapText="1"/>
    </xf>
    <xf numFmtId="0" fontId="37" fillId="8" borderId="37" xfId="0" applyFont="1" applyFill="1" applyBorder="1" applyAlignment="1">
      <alignment horizontal="center" vertical="center" wrapText="1"/>
    </xf>
    <xf numFmtId="0" fontId="37" fillId="8" borderId="43" xfId="0" applyFont="1" applyFill="1" applyBorder="1" applyAlignment="1">
      <alignment horizontal="center" vertical="center" wrapText="1"/>
    </xf>
    <xf numFmtId="0" fontId="37" fillId="8" borderId="49" xfId="0" applyFont="1" applyFill="1" applyBorder="1" applyAlignment="1">
      <alignment horizontal="center" vertical="center" wrapText="1"/>
    </xf>
    <xf numFmtId="0" fontId="37" fillId="8" borderId="50" xfId="0" applyFont="1" applyFill="1" applyBorder="1" applyAlignment="1">
      <alignment horizontal="center" vertical="center" wrapText="1"/>
    </xf>
    <xf numFmtId="0" fontId="12" fillId="0" borderId="56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3" fontId="29" fillId="0" borderId="14" xfId="3" applyNumberFormat="1" applyFont="1" applyBorder="1" applyAlignment="1">
      <alignment horizontal="right" vertical="center"/>
    </xf>
    <xf numFmtId="0" fontId="12" fillId="0" borderId="54" xfId="0" applyFont="1" applyBorder="1" applyAlignment="1">
      <alignment horizontal="left" vertical="center" wrapText="1"/>
    </xf>
    <xf numFmtId="0" fontId="12" fillId="0" borderId="44" xfId="0" applyFont="1" applyBorder="1" applyAlignment="1">
      <alignment horizontal="left" vertical="center" wrapText="1"/>
    </xf>
    <xf numFmtId="3" fontId="29" fillId="0" borderId="44" xfId="3" applyNumberFormat="1" applyFont="1" applyBorder="1" applyAlignment="1">
      <alignment horizontal="right" vertical="center"/>
    </xf>
    <xf numFmtId="0" fontId="12" fillId="0" borderId="57" xfId="3" applyFont="1" applyBorder="1" applyAlignment="1">
      <alignment horizontal="left" vertical="center" wrapText="1"/>
    </xf>
    <xf numFmtId="0" fontId="12" fillId="0" borderId="23" xfId="3" applyFont="1" applyBorder="1" applyAlignment="1">
      <alignment horizontal="left" vertical="center" wrapText="1"/>
    </xf>
    <xf numFmtId="3" fontId="29" fillId="0" borderId="23" xfId="3" applyNumberFormat="1" applyFont="1" applyBorder="1" applyAlignment="1">
      <alignment horizontal="right" vertical="center" wrapText="1"/>
    </xf>
    <xf numFmtId="0" fontId="37" fillId="8" borderId="58" xfId="3" applyFont="1" applyFill="1" applyBorder="1" applyAlignment="1">
      <alignment horizontal="center" vertical="center" wrapText="1"/>
    </xf>
    <xf numFmtId="0" fontId="37" fillId="8" borderId="59" xfId="3" applyFont="1" applyFill="1" applyBorder="1" applyAlignment="1">
      <alignment horizontal="center" vertical="center" wrapText="1"/>
    </xf>
    <xf numFmtId="0" fontId="37" fillId="8" borderId="60" xfId="3" applyFont="1" applyFill="1" applyBorder="1" applyAlignment="1">
      <alignment horizontal="center" vertical="center" wrapText="1"/>
    </xf>
    <xf numFmtId="0" fontId="12" fillId="0" borderId="55" xfId="3" applyFont="1" applyBorder="1" applyAlignment="1">
      <alignment horizontal="left" vertical="center" wrapText="1"/>
    </xf>
    <xf numFmtId="0" fontId="12" fillId="0" borderId="15" xfId="3" applyFont="1" applyBorder="1" applyAlignment="1">
      <alignment horizontal="left" vertical="center" wrapText="1"/>
    </xf>
    <xf numFmtId="3" fontId="29" fillId="0" borderId="15" xfId="3" applyNumberFormat="1" applyFont="1" applyBorder="1" applyAlignment="1">
      <alignment horizontal="right" vertical="center" wrapText="1"/>
    </xf>
    <xf numFmtId="0" fontId="0" fillId="0" borderId="17" xfId="0" applyBorder="1"/>
    <xf numFmtId="3" fontId="7" fillId="2" borderId="17" xfId="0" applyNumberFormat="1" applyFont="1" applyFill="1" applyBorder="1" applyAlignment="1">
      <alignment horizontal="center" vertical="center"/>
    </xf>
    <xf numFmtId="0" fontId="12" fillId="0" borderId="17" xfId="0" applyFont="1" applyBorder="1"/>
    <xf numFmtId="3" fontId="18" fillId="2" borderId="17" xfId="3" applyNumberFormat="1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/>
    </xf>
    <xf numFmtId="0" fontId="37" fillId="8" borderId="52" xfId="0" applyFont="1" applyFill="1" applyBorder="1" applyAlignment="1">
      <alignment horizontal="center" vertical="center"/>
    </xf>
    <xf numFmtId="0" fontId="37" fillId="8" borderId="53" xfId="0" applyFont="1" applyFill="1" applyBorder="1" applyAlignment="1">
      <alignment horizontal="center" vertical="center"/>
    </xf>
    <xf numFmtId="0" fontId="37" fillId="8" borderId="51" xfId="0" applyFont="1" applyFill="1" applyBorder="1" applyAlignment="1">
      <alignment horizontal="center" vertical="center"/>
    </xf>
    <xf numFmtId="0" fontId="37" fillId="8" borderId="54" xfId="0" applyFont="1" applyFill="1" applyBorder="1" applyAlignment="1">
      <alignment horizontal="center" vertical="center"/>
    </xf>
    <xf numFmtId="0" fontId="37" fillId="8" borderId="44" xfId="0" applyFont="1" applyFill="1" applyBorder="1" applyAlignment="1">
      <alignment horizontal="center" vertical="center"/>
    </xf>
    <xf numFmtId="0" fontId="37" fillId="8" borderId="45" xfId="0" applyFont="1" applyFill="1" applyBorder="1" applyAlignment="1">
      <alignment horizontal="center" vertical="center"/>
    </xf>
    <xf numFmtId="0" fontId="37" fillId="8" borderId="55" xfId="3" applyFont="1" applyFill="1" applyBorder="1" applyAlignment="1">
      <alignment horizontal="center" vertical="center"/>
    </xf>
    <xf numFmtId="0" fontId="37" fillId="8" borderId="15" xfId="3" applyFont="1" applyFill="1" applyBorder="1" applyAlignment="1">
      <alignment horizontal="center" vertical="center"/>
    </xf>
    <xf numFmtId="0" fontId="37" fillId="8" borderId="15" xfId="3" applyFont="1" applyFill="1" applyBorder="1" applyAlignment="1">
      <alignment horizontal="center" vertical="center" wrapText="1"/>
    </xf>
    <xf numFmtId="0" fontId="12" fillId="0" borderId="56" xfId="3" applyFont="1" applyBorder="1" applyAlignment="1">
      <alignment horizontal="left" vertical="center"/>
    </xf>
    <xf numFmtId="0" fontId="12" fillId="0" borderId="14" xfId="3" applyFont="1" applyBorder="1" applyAlignment="1">
      <alignment horizontal="left" vertical="center"/>
    </xf>
    <xf numFmtId="3" fontId="24" fillId="0" borderId="14" xfId="3" applyNumberFormat="1" applyFont="1" applyBorder="1" applyAlignment="1">
      <alignment horizontal="right" vertical="center"/>
    </xf>
    <xf numFmtId="0" fontId="7" fillId="0" borderId="14" xfId="3" applyFont="1" applyBorder="1" applyAlignment="1">
      <alignment horizontal="center" vertical="center"/>
    </xf>
    <xf numFmtId="0" fontId="38" fillId="8" borderId="17" xfId="0" applyFont="1" applyFill="1" applyBorder="1" applyAlignment="1">
      <alignment horizontal="left" vertical="center"/>
    </xf>
    <xf numFmtId="0" fontId="19" fillId="0" borderId="17" xfId="3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/>
    </xf>
    <xf numFmtId="0" fontId="38" fillId="8" borderId="17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/>
    </xf>
    <xf numFmtId="3" fontId="7" fillId="2" borderId="17" xfId="3" applyNumberFormat="1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3" fontId="8" fillId="0" borderId="17" xfId="3" applyNumberFormat="1" applyFont="1" applyBorder="1" applyAlignment="1">
      <alignment horizontal="center" vertical="center" wrapText="1"/>
    </xf>
    <xf numFmtId="0" fontId="8" fillId="0" borderId="17" xfId="3" applyFont="1" applyBorder="1" applyAlignment="1">
      <alignment horizontal="center" vertical="center" wrapText="1"/>
    </xf>
    <xf numFmtId="3" fontId="13" fillId="2" borderId="17" xfId="3" applyNumberFormat="1" applyFont="1" applyFill="1" applyBorder="1" applyAlignment="1">
      <alignment horizontal="right" vertical="center" wrapText="1"/>
    </xf>
    <xf numFmtId="3" fontId="8" fillId="2" borderId="17" xfId="3" applyNumberFormat="1" applyFont="1" applyFill="1" applyBorder="1" applyAlignment="1">
      <alignment horizontal="center" vertical="center" wrapText="1"/>
    </xf>
    <xf numFmtId="0" fontId="23" fillId="0" borderId="17" xfId="3" applyFont="1" applyBorder="1" applyAlignment="1">
      <alignment horizontal="left" vertical="center" wrapText="1"/>
    </xf>
    <xf numFmtId="0" fontId="38" fillId="8" borderId="17" xfId="0" applyFont="1" applyFill="1" applyBorder="1" applyAlignment="1">
      <alignment horizontal="left"/>
    </xf>
    <xf numFmtId="167" fontId="38" fillId="8" borderId="17" xfId="1" applyNumberFormat="1" applyFont="1" applyFill="1" applyBorder="1" applyAlignment="1">
      <alignment horizontal="center" vertical="center"/>
    </xf>
    <xf numFmtId="0" fontId="23" fillId="2" borderId="17" xfId="3" applyFont="1" applyFill="1" applyBorder="1" applyAlignment="1">
      <alignment horizontal="left" vertical="center" wrapText="1"/>
    </xf>
    <xf numFmtId="0" fontId="19" fillId="2" borderId="17" xfId="3" applyFont="1" applyFill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0" fillId="0" borderId="17" xfId="0" applyBorder="1" applyAlignment="1">
      <alignment vertical="top" wrapText="1"/>
    </xf>
    <xf numFmtId="0" fontId="8" fillId="0" borderId="17" xfId="3" applyFont="1" applyBorder="1" applyAlignment="1">
      <alignment horizontal="center" vertical="center"/>
    </xf>
    <xf numFmtId="3" fontId="25" fillId="2" borderId="17" xfId="3" applyNumberFormat="1" applyFont="1" applyFill="1" applyBorder="1" applyAlignment="1">
      <alignment horizontal="right" vertical="center" wrapText="1"/>
    </xf>
    <xf numFmtId="0" fontId="22" fillId="0" borderId="17" xfId="0" applyFont="1" applyBorder="1" applyAlignment="1">
      <alignment wrapText="1"/>
    </xf>
    <xf numFmtId="0" fontId="14" fillId="2" borderId="17" xfId="0" applyFont="1" applyFill="1" applyBorder="1" applyAlignment="1">
      <alignment wrapText="1"/>
    </xf>
    <xf numFmtId="0" fontId="14" fillId="2" borderId="17" xfId="0" applyFont="1" applyFill="1" applyBorder="1"/>
    <xf numFmtId="3" fontId="10" fillId="2" borderId="17" xfId="3" applyNumberFormat="1" applyFont="1" applyFill="1" applyBorder="1" applyAlignment="1">
      <alignment horizontal="center" vertical="center" wrapText="1"/>
    </xf>
    <xf numFmtId="0" fontId="10" fillId="2" borderId="17" xfId="3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left" vertical="center" wrapText="1"/>
    </xf>
    <xf numFmtId="0" fontId="13" fillId="2" borderId="17" xfId="3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/>
    </xf>
    <xf numFmtId="0" fontId="19" fillId="3" borderId="17" xfId="3" applyFont="1" applyFill="1" applyBorder="1" applyAlignment="1">
      <alignment horizontal="center" vertical="center" wrapText="1"/>
    </xf>
    <xf numFmtId="0" fontId="25" fillId="2" borderId="17" xfId="3" applyFont="1" applyFill="1" applyBorder="1" applyAlignment="1">
      <alignment horizontal="right"/>
    </xf>
    <xf numFmtId="3" fontId="13" fillId="0" borderId="17" xfId="3" applyNumberFormat="1" applyFont="1" applyBorder="1" applyAlignment="1">
      <alignment vertical="center" wrapText="1"/>
    </xf>
    <xf numFmtId="0" fontId="0" fillId="0" borderId="21" xfId="0" applyBorder="1"/>
    <xf numFmtId="164" fontId="17" fillId="0" borderId="21" xfId="3" applyNumberFormat="1" applyFont="1" applyBorder="1" applyAlignment="1">
      <alignment vertical="center" wrapText="1"/>
    </xf>
    <xf numFmtId="0" fontId="7" fillId="0" borderId="17" xfId="3" applyFont="1" applyBorder="1" applyAlignment="1">
      <alignment horizontal="center" vertical="center"/>
    </xf>
    <xf numFmtId="0" fontId="7" fillId="0" borderId="17" xfId="3" applyFont="1" applyBorder="1" applyAlignment="1">
      <alignment horizontal="center" vertical="center" wrapText="1"/>
    </xf>
    <xf numFmtId="3" fontId="18" fillId="2" borderId="17" xfId="3" applyNumberFormat="1" applyFont="1" applyFill="1" applyBorder="1" applyAlignment="1">
      <alignment horizontal="right" vertical="center" wrapText="1"/>
    </xf>
    <xf numFmtId="3" fontId="9" fillId="2" borderId="17" xfId="3" applyNumberFormat="1" applyFont="1" applyFill="1" applyBorder="1" applyAlignment="1">
      <alignment vertical="center" wrapText="1"/>
    </xf>
    <xf numFmtId="3" fontId="25" fillId="0" borderId="17" xfId="3" applyNumberFormat="1" applyFont="1" applyBorder="1" applyAlignment="1">
      <alignment horizontal="right" vertical="center" wrapText="1"/>
    </xf>
    <xf numFmtId="0" fontId="0" fillId="2" borderId="17" xfId="0" applyFill="1" applyBorder="1" applyAlignment="1">
      <alignment wrapText="1"/>
    </xf>
    <xf numFmtId="0" fontId="3" fillId="0" borderId="17" xfId="0" applyFont="1" applyBorder="1"/>
    <xf numFmtId="3" fontId="16" fillId="2" borderId="17" xfId="3" applyNumberFormat="1" applyFont="1" applyFill="1" applyBorder="1" applyAlignment="1">
      <alignment vertical="center" wrapText="1"/>
    </xf>
    <xf numFmtId="3" fontId="18" fillId="0" borderId="17" xfId="3" applyNumberFormat="1" applyFont="1" applyBorder="1" applyAlignment="1">
      <alignment vertical="center" wrapText="1"/>
    </xf>
    <xf numFmtId="3" fontId="25" fillId="0" borderId="17" xfId="3" applyNumberFormat="1" applyFont="1" applyBorder="1" applyAlignment="1">
      <alignment vertical="center" wrapText="1"/>
    </xf>
    <xf numFmtId="0" fontId="25" fillId="0" borderId="17" xfId="3" applyFont="1" applyBorder="1" applyAlignment="1">
      <alignment vertical="center" wrapText="1"/>
    </xf>
    <xf numFmtId="0" fontId="0" fillId="0" borderId="22" xfId="0" applyBorder="1"/>
    <xf numFmtId="3" fontId="8" fillId="2" borderId="17" xfId="3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170" fontId="12" fillId="2" borderId="17" xfId="3" applyNumberFormat="1" applyFont="1" applyFill="1" applyBorder="1" applyAlignment="1">
      <alignment horizontal="center" vertical="center" wrapText="1"/>
    </xf>
    <xf numFmtId="170" fontId="12" fillId="2" borderId="29" xfId="3" applyNumberFormat="1" applyFont="1" applyFill="1" applyBorder="1" applyAlignment="1">
      <alignment horizontal="center" vertical="center" wrapText="1"/>
    </xf>
    <xf numFmtId="0" fontId="23" fillId="2" borderId="29" xfId="3" applyFont="1" applyFill="1" applyBorder="1" applyAlignment="1">
      <alignment horizontal="center" vertical="center" wrapText="1"/>
    </xf>
    <xf numFmtId="170" fontId="12" fillId="2" borderId="29" xfId="3" applyNumberFormat="1" applyFont="1" applyFill="1" applyBorder="1" applyAlignment="1">
      <alignment horizontal="center"/>
    </xf>
    <xf numFmtId="1" fontId="12" fillId="2" borderId="17" xfId="3" applyNumberFormat="1" applyFont="1" applyFill="1" applyBorder="1" applyAlignment="1">
      <alignment horizontal="center"/>
    </xf>
    <xf numFmtId="3" fontId="37" fillId="8" borderId="17" xfId="0" applyNumberFormat="1" applyFont="1" applyFill="1" applyBorder="1" applyAlignment="1">
      <alignment horizontal="center"/>
    </xf>
    <xf numFmtId="0" fontId="37" fillId="8" borderId="34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left" wrapText="1"/>
    </xf>
    <xf numFmtId="0" fontId="12" fillId="0" borderId="29" xfId="0" applyFont="1" applyBorder="1" applyAlignment="1">
      <alignment horizontal="left" wrapText="1"/>
    </xf>
    <xf numFmtId="0" fontId="37" fillId="8" borderId="25" xfId="3" applyFont="1" applyFill="1" applyBorder="1" applyAlignment="1">
      <alignment horizontal="center"/>
    </xf>
    <xf numFmtId="0" fontId="37" fillId="8" borderId="26" xfId="3" applyFont="1" applyFill="1" applyBorder="1" applyAlignment="1">
      <alignment horizontal="center"/>
    </xf>
    <xf numFmtId="0" fontId="37" fillId="8" borderId="27" xfId="3" applyFont="1" applyFill="1" applyBorder="1" applyAlignment="1">
      <alignment horizontal="center"/>
    </xf>
    <xf numFmtId="0" fontId="12" fillId="2" borderId="17" xfId="3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3" fillId="8" borderId="92" xfId="0" applyFont="1" applyFill="1" applyBorder="1" applyAlignment="1">
      <alignment horizontal="center" vertical="center" textRotation="90" wrapText="1"/>
    </xf>
    <xf numFmtId="0" fontId="3" fillId="8" borderId="93" xfId="0" applyFont="1" applyFill="1" applyBorder="1" applyAlignment="1">
      <alignment horizontal="center" vertical="center" textRotation="90" wrapText="1"/>
    </xf>
    <xf numFmtId="0" fontId="3" fillId="8" borderId="94" xfId="0" applyFont="1" applyFill="1" applyBorder="1" applyAlignment="1">
      <alignment horizontal="center" vertical="center" textRotation="90" wrapText="1"/>
    </xf>
    <xf numFmtId="0" fontId="40" fillId="8" borderId="89" xfId="0" applyFont="1" applyFill="1" applyBorder="1" applyAlignment="1">
      <alignment horizontal="center" vertical="center" wrapText="1"/>
    </xf>
    <xf numFmtId="0" fontId="40" fillId="8" borderId="90" xfId="0" applyFont="1" applyFill="1" applyBorder="1" applyAlignment="1">
      <alignment horizontal="center" vertical="center" wrapText="1"/>
    </xf>
    <xf numFmtId="0" fontId="40" fillId="8" borderId="91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left" vertical="center" wrapText="1"/>
    </xf>
    <xf numFmtId="3" fontId="3" fillId="2" borderId="22" xfId="0" applyNumberFormat="1" applyFont="1" applyFill="1" applyBorder="1" applyAlignment="1">
      <alignment horizontal="right" vertical="center"/>
    </xf>
    <xf numFmtId="3" fontId="3" fillId="2" borderId="17" xfId="0" applyNumberFormat="1" applyFont="1" applyFill="1" applyBorder="1" applyAlignment="1">
      <alignment horizontal="center"/>
    </xf>
    <xf numFmtId="0" fontId="24" fillId="8" borderId="106" xfId="0" applyFont="1" applyFill="1" applyBorder="1" applyAlignment="1">
      <alignment horizontal="center" vertical="center"/>
    </xf>
    <xf numFmtId="0" fontId="24" fillId="8" borderId="102" xfId="0" applyFont="1" applyFill="1" applyBorder="1" applyAlignment="1">
      <alignment horizontal="center" vertical="center"/>
    </xf>
    <xf numFmtId="0" fontId="24" fillId="8" borderId="107" xfId="0" applyFont="1" applyFill="1" applyBorder="1" applyAlignment="1">
      <alignment horizontal="center" vertical="center"/>
    </xf>
    <xf numFmtId="0" fontId="37" fillId="8" borderId="18" xfId="0" applyFont="1" applyFill="1" applyBorder="1" applyAlignment="1">
      <alignment horizontal="center" wrapText="1"/>
    </xf>
    <xf numFmtId="0" fontId="37" fillId="8" borderId="19" xfId="0" applyFont="1" applyFill="1" applyBorder="1" applyAlignment="1">
      <alignment horizontal="center" wrapText="1"/>
    </xf>
    <xf numFmtId="0" fontId="37" fillId="8" borderId="20" xfId="0" applyFont="1" applyFill="1" applyBorder="1" applyAlignment="1">
      <alignment horizontal="center" wrapText="1"/>
    </xf>
    <xf numFmtId="3" fontId="3" fillId="0" borderId="29" xfId="0" applyNumberFormat="1" applyFont="1" applyBorder="1" applyAlignment="1">
      <alignment horizontal="right"/>
    </xf>
    <xf numFmtId="0" fontId="12" fillId="0" borderId="28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3" fontId="3" fillId="10" borderId="29" xfId="0" applyNumberFormat="1" applyFont="1" applyFill="1" applyBorder="1" applyAlignment="1">
      <alignment horizontal="center" vertical="center"/>
    </xf>
    <xf numFmtId="3" fontId="3" fillId="0" borderId="17" xfId="0" applyNumberFormat="1" applyFont="1" applyBorder="1" applyAlignment="1">
      <alignment horizontal="right" vertical="center"/>
    </xf>
    <xf numFmtId="3" fontId="34" fillId="0" borderId="22" xfId="0" applyNumberFormat="1" applyFont="1" applyBorder="1" applyAlignment="1">
      <alignment horizontal="right" vertical="center"/>
    </xf>
    <xf numFmtId="3" fontId="3" fillId="0" borderId="22" xfId="0" applyNumberFormat="1" applyFont="1" applyBorder="1" applyAlignment="1">
      <alignment horizontal="right" vertical="center"/>
    </xf>
    <xf numFmtId="0" fontId="40" fillId="8" borderId="33" xfId="0" applyFont="1" applyFill="1" applyBorder="1" applyAlignment="1">
      <alignment horizontal="left" vertical="center" wrapText="1"/>
    </xf>
    <xf numFmtId="0" fontId="40" fillId="8" borderId="17" xfId="0" applyFont="1" applyFill="1" applyBorder="1" applyAlignment="1">
      <alignment horizontal="left" vertical="center" wrapText="1"/>
    </xf>
    <xf numFmtId="3" fontId="21" fillId="8" borderId="17" xfId="0" applyNumberFormat="1" applyFont="1" applyFill="1" applyBorder="1" applyAlignment="1">
      <alignment horizontal="right"/>
    </xf>
    <xf numFmtId="0" fontId="37" fillId="8" borderId="1" xfId="3" applyFont="1" applyFill="1" applyBorder="1" applyAlignment="1">
      <alignment horizontal="center" vertical="center"/>
    </xf>
    <xf numFmtId="3" fontId="33" fillId="0" borderId="69" xfId="0" applyNumberFormat="1" applyFont="1" applyBorder="1" applyAlignment="1">
      <alignment horizontal="right" vertical="center"/>
    </xf>
    <xf numFmtId="0" fontId="42" fillId="8" borderId="48" xfId="0" applyFont="1" applyFill="1" applyBorder="1" applyAlignment="1">
      <alignment horizontal="center" vertical="center" textRotation="90" wrapText="1"/>
    </xf>
    <xf numFmtId="0" fontId="42" fillId="8" borderId="9" xfId="0" applyFont="1" applyFill="1" applyBorder="1" applyAlignment="1">
      <alignment horizontal="center" vertical="center" textRotation="90" wrapText="1"/>
    </xf>
    <xf numFmtId="0" fontId="12" fillId="0" borderId="7" xfId="3" applyFont="1" applyBorder="1" applyAlignment="1">
      <alignment horizontal="left" vertical="center" wrapText="1"/>
    </xf>
    <xf numFmtId="0" fontId="12" fillId="0" borderId="1" xfId="3" applyFont="1" applyBorder="1" applyAlignment="1">
      <alignment horizontal="left" vertical="center" wrapText="1"/>
    </xf>
    <xf numFmtId="3" fontId="33" fillId="0" borderId="5" xfId="0" applyNumberFormat="1" applyFont="1" applyBorder="1" applyAlignment="1">
      <alignment horizontal="right" vertical="center"/>
    </xf>
    <xf numFmtId="3" fontId="33" fillId="0" borderId="6" xfId="0" applyNumberFormat="1" applyFont="1" applyBorder="1" applyAlignment="1">
      <alignment horizontal="right" vertical="center"/>
    </xf>
    <xf numFmtId="3" fontId="33" fillId="0" borderId="7" xfId="0" applyNumberFormat="1" applyFont="1" applyBorder="1" applyAlignment="1">
      <alignment horizontal="right" vertical="center"/>
    </xf>
    <xf numFmtId="0" fontId="41" fillId="8" borderId="48" xfId="0" applyFont="1" applyFill="1" applyBorder="1" applyAlignment="1">
      <alignment horizontal="center" vertical="center" textRotation="90" wrapText="1"/>
    </xf>
    <xf numFmtId="0" fontId="41" fillId="8" borderId="9" xfId="0" applyFont="1" applyFill="1" applyBorder="1" applyAlignment="1">
      <alignment horizontal="center" vertical="center" textRotation="90" wrapText="1"/>
    </xf>
    <xf numFmtId="0" fontId="23" fillId="0" borderId="7" xfId="3" applyFont="1" applyBorder="1" applyAlignment="1">
      <alignment horizontal="left" vertical="center" wrapText="1"/>
    </xf>
    <xf numFmtId="0" fontId="23" fillId="0" borderId="1" xfId="3" applyFont="1" applyBorder="1" applyAlignment="1">
      <alignment horizontal="left" vertical="center" wrapText="1"/>
    </xf>
    <xf numFmtId="3" fontId="33" fillId="0" borderId="1" xfId="0" applyNumberFormat="1" applyFont="1" applyBorder="1" applyAlignment="1">
      <alignment horizontal="center" vertical="center"/>
    </xf>
    <xf numFmtId="0" fontId="23" fillId="0" borderId="1" xfId="3" applyFont="1" applyBorder="1" applyAlignment="1">
      <alignment horizontal="center" vertical="center" wrapText="1"/>
    </xf>
    <xf numFmtId="0" fontId="40" fillId="8" borderId="6" xfId="5" applyFont="1" applyFill="1" applyBorder="1" applyAlignment="1">
      <alignment horizontal="center" vertical="center" wrapText="1"/>
    </xf>
    <xf numFmtId="0" fontId="40" fillId="8" borderId="7" xfId="5" applyFont="1" applyFill="1" applyBorder="1" applyAlignment="1">
      <alignment horizontal="center" vertical="center" wrapText="1"/>
    </xf>
    <xf numFmtId="3" fontId="34" fillId="0" borderId="14" xfId="5" applyNumberFormat="1" applyFont="1" applyBorder="1" applyAlignment="1">
      <alignment horizontal="right" vertical="center" wrapText="1"/>
    </xf>
    <xf numFmtId="3" fontId="34" fillId="0" borderId="14" xfId="5" applyNumberFormat="1" applyFont="1" applyBorder="1" applyAlignment="1">
      <alignment horizontal="right" vertical="center"/>
    </xf>
    <xf numFmtId="3" fontId="34" fillId="2" borderId="14" xfId="5" applyNumberFormat="1" applyFont="1" applyFill="1" applyBorder="1" applyAlignment="1">
      <alignment horizontal="right" vertical="center"/>
    </xf>
    <xf numFmtId="0" fontId="12" fillId="2" borderId="55" xfId="5" applyFont="1" applyFill="1" applyBorder="1" applyAlignment="1">
      <alignment horizontal="left" vertical="center" wrapText="1"/>
    </xf>
    <xf numFmtId="0" fontId="12" fillId="2" borderId="15" xfId="5" applyFont="1" applyFill="1" applyBorder="1" applyAlignment="1">
      <alignment horizontal="left" vertical="center" wrapText="1"/>
    </xf>
    <xf numFmtId="3" fontId="34" fillId="0" borderId="15" xfId="5" applyNumberFormat="1" applyFont="1" applyBorder="1" applyAlignment="1">
      <alignment horizontal="right" vertical="center" wrapText="1"/>
    </xf>
    <xf numFmtId="3" fontId="34" fillId="0" borderId="15" xfId="5" applyNumberFormat="1" applyFont="1" applyBorder="1" applyAlignment="1">
      <alignment horizontal="right"/>
    </xf>
    <xf numFmtId="3" fontId="34" fillId="4" borderId="15" xfId="5" applyNumberFormat="1" applyFont="1" applyFill="1" applyBorder="1" applyAlignment="1">
      <alignment horizontal="right"/>
    </xf>
    <xf numFmtId="3" fontId="21" fillId="4" borderId="14" xfId="5" applyNumberFormat="1" applyFont="1" applyFill="1" applyBorder="1" applyAlignment="1">
      <alignment horizontal="right"/>
    </xf>
    <xf numFmtId="3" fontId="21" fillId="0" borderId="14" xfId="5" applyNumberFormat="1" applyFont="1" applyBorder="1" applyAlignment="1">
      <alignment horizontal="right" vertical="center"/>
    </xf>
    <xf numFmtId="3" fontId="21" fillId="2" borderId="14" xfId="5" applyNumberFormat="1" applyFont="1" applyFill="1" applyBorder="1" applyAlignment="1">
      <alignment horizontal="right" vertical="center"/>
    </xf>
    <xf numFmtId="0" fontId="21" fillId="2" borderId="55" xfId="0" applyFont="1" applyFill="1" applyBorder="1" applyAlignment="1">
      <alignment horizontal="left" vertical="center" wrapText="1"/>
    </xf>
    <xf numFmtId="0" fontId="21" fillId="2" borderId="15" xfId="0" applyFont="1" applyFill="1" applyBorder="1" applyAlignment="1">
      <alignment horizontal="left" vertical="center" wrapText="1"/>
    </xf>
    <xf numFmtId="3" fontId="34" fillId="2" borderId="14" xfId="3" applyNumberFormat="1" applyFont="1" applyFill="1" applyBorder="1" applyAlignment="1">
      <alignment horizontal="right" vertical="center"/>
    </xf>
    <xf numFmtId="3" fontId="34" fillId="2" borderId="41" xfId="3" applyNumberFormat="1" applyFont="1" applyFill="1" applyBorder="1" applyAlignment="1">
      <alignment horizontal="right" vertical="center"/>
    </xf>
    <xf numFmtId="0" fontId="21" fillId="2" borderId="57" xfId="0" applyFont="1" applyFill="1" applyBorder="1" applyAlignment="1">
      <alignment horizontal="left" vertical="center" wrapText="1"/>
    </xf>
    <xf numFmtId="0" fontId="21" fillId="2" borderId="23" xfId="0" applyFont="1" applyFill="1" applyBorder="1" applyAlignment="1">
      <alignment horizontal="left" vertical="center" wrapText="1"/>
    </xf>
    <xf numFmtId="3" fontId="34" fillId="2" borderId="23" xfId="3" applyNumberFormat="1" applyFont="1" applyFill="1" applyBorder="1" applyAlignment="1">
      <alignment horizontal="right" vertical="center"/>
    </xf>
    <xf numFmtId="3" fontId="34" fillId="2" borderId="42" xfId="3" applyNumberFormat="1" applyFont="1" applyFill="1" applyBorder="1" applyAlignment="1">
      <alignment horizontal="right" vertical="center"/>
    </xf>
    <xf numFmtId="0" fontId="37" fillId="8" borderId="61" xfId="0" applyFont="1" applyFill="1" applyBorder="1" applyAlignment="1">
      <alignment horizontal="center" vertical="center" wrapText="1"/>
    </xf>
    <xf numFmtId="0" fontId="37" fillId="8" borderId="62" xfId="0" applyFont="1" applyFill="1" applyBorder="1" applyAlignment="1">
      <alignment horizontal="center" vertical="center" wrapText="1"/>
    </xf>
    <xf numFmtId="0" fontId="37" fillId="8" borderId="63" xfId="0" applyFont="1" applyFill="1" applyBorder="1" applyAlignment="1">
      <alignment horizontal="center" vertical="center" wrapText="1"/>
    </xf>
    <xf numFmtId="3" fontId="34" fillId="2" borderId="15" xfId="3" applyNumberFormat="1" applyFont="1" applyFill="1" applyBorder="1" applyAlignment="1">
      <alignment horizontal="right" vertical="center"/>
    </xf>
    <xf numFmtId="3" fontId="34" fillId="2" borderId="40" xfId="3" applyNumberFormat="1" applyFont="1" applyFill="1" applyBorder="1" applyAlignment="1">
      <alignment horizontal="right" vertical="center"/>
    </xf>
    <xf numFmtId="0" fontId="21" fillId="2" borderId="56" xfId="0" applyFont="1" applyFill="1" applyBorder="1" applyAlignment="1">
      <alignment horizontal="left" vertical="center" wrapText="1"/>
    </xf>
    <xf numFmtId="0" fontId="21" fillId="2" borderId="14" xfId="0" applyFont="1" applyFill="1" applyBorder="1" applyAlignment="1">
      <alignment horizontal="left" vertical="center" wrapText="1"/>
    </xf>
    <xf numFmtId="0" fontId="21" fillId="2" borderId="54" xfId="0" applyFont="1" applyFill="1" applyBorder="1" applyAlignment="1">
      <alignment horizontal="left" vertical="center" wrapText="1"/>
    </xf>
    <xf numFmtId="0" fontId="21" fillId="2" borderId="44" xfId="0" applyFont="1" applyFill="1" applyBorder="1" applyAlignment="1">
      <alignment horizontal="left" vertical="center" wrapText="1"/>
    </xf>
    <xf numFmtId="3" fontId="34" fillId="2" borderId="44" xfId="3" applyNumberFormat="1" applyFont="1" applyFill="1" applyBorder="1" applyAlignment="1">
      <alignment horizontal="right" vertical="center"/>
    </xf>
    <xf numFmtId="3" fontId="34" fillId="2" borderId="45" xfId="3" applyNumberFormat="1" applyFont="1" applyFill="1" applyBorder="1" applyAlignment="1">
      <alignment horizontal="right" vertical="center"/>
    </xf>
    <xf numFmtId="3" fontId="12" fillId="2" borderId="44" xfId="3" applyNumberFormat="1" applyFont="1" applyFill="1" applyBorder="1" applyAlignment="1">
      <alignment horizontal="left" vertical="center" wrapText="1"/>
    </xf>
    <xf numFmtId="3" fontId="34" fillId="0" borderId="44" xfId="3" applyNumberFormat="1" applyFont="1" applyBorder="1" applyAlignment="1">
      <alignment horizontal="right" vertical="center"/>
    </xf>
    <xf numFmtId="0" fontId="14" fillId="9" borderId="44" xfId="3" applyFont="1" applyFill="1" applyBorder="1" applyAlignment="1">
      <alignment horizontal="center" vertical="center"/>
    </xf>
    <xf numFmtId="0" fontId="14" fillId="9" borderId="45" xfId="3" applyFont="1" applyFill="1" applyBorder="1" applyAlignment="1">
      <alignment horizontal="center" vertical="center"/>
    </xf>
    <xf numFmtId="0" fontId="37" fillId="8" borderId="64" xfId="0" applyFont="1" applyFill="1" applyBorder="1" applyAlignment="1">
      <alignment horizontal="center" vertical="center" wrapText="1"/>
    </xf>
    <xf numFmtId="0" fontId="37" fillId="8" borderId="53" xfId="0" applyFont="1" applyFill="1" applyBorder="1" applyAlignment="1">
      <alignment horizontal="center" vertical="center" wrapText="1"/>
    </xf>
    <xf numFmtId="0" fontId="37" fillId="8" borderId="51" xfId="0" applyFont="1" applyFill="1" applyBorder="1" applyAlignment="1">
      <alignment horizontal="center" vertical="center" wrapText="1"/>
    </xf>
    <xf numFmtId="0" fontId="12" fillId="0" borderId="55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3" fontId="34" fillId="0" borderId="15" xfId="3" applyNumberFormat="1" applyFont="1" applyBorder="1" applyAlignment="1">
      <alignment horizontal="right" vertical="center"/>
    </xf>
    <xf numFmtId="3" fontId="21" fillId="2" borderId="14" xfId="3" applyNumberFormat="1" applyFont="1" applyFill="1" applyBorder="1" applyAlignment="1">
      <alignment horizontal="right" vertical="center"/>
    </xf>
    <xf numFmtId="3" fontId="3" fillId="2" borderId="44" xfId="3" applyNumberFormat="1" applyFont="1" applyFill="1" applyBorder="1" applyAlignment="1">
      <alignment horizontal="right" vertical="center"/>
    </xf>
    <xf numFmtId="0" fontId="37" fillId="8" borderId="55" xfId="3" applyFont="1" applyFill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left" vertical="center"/>
    </xf>
    <xf numFmtId="3" fontId="34" fillId="2" borderId="15" xfId="0" applyNumberFormat="1" applyFont="1" applyFill="1" applyBorder="1" applyAlignment="1">
      <alignment horizontal="right" vertical="center"/>
    </xf>
    <xf numFmtId="0" fontId="12" fillId="0" borderId="54" xfId="3" applyFont="1" applyBorder="1" applyAlignment="1">
      <alignment horizontal="left" vertical="center" wrapText="1"/>
    </xf>
    <xf numFmtId="0" fontId="12" fillId="0" borderId="44" xfId="3" applyFont="1" applyBorder="1" applyAlignment="1">
      <alignment horizontal="left" vertical="center" wrapText="1"/>
    </xf>
    <xf numFmtId="3" fontId="29" fillId="0" borderId="44" xfId="3" applyNumberFormat="1" applyFont="1" applyBorder="1" applyAlignment="1">
      <alignment horizontal="right" vertical="center" wrapText="1"/>
    </xf>
    <xf numFmtId="0" fontId="37" fillId="8" borderId="52" xfId="0" applyFont="1" applyFill="1" applyBorder="1" applyAlignment="1">
      <alignment horizontal="center" vertical="center" wrapText="1"/>
    </xf>
    <xf numFmtId="0" fontId="37" fillId="8" borderId="54" xfId="0" applyFont="1" applyFill="1" applyBorder="1" applyAlignment="1">
      <alignment horizontal="center" vertical="center" wrapText="1"/>
    </xf>
    <xf numFmtId="0" fontId="37" fillId="8" borderId="44" xfId="0" applyFont="1" applyFill="1" applyBorder="1" applyAlignment="1">
      <alignment horizontal="center" vertical="center" wrapText="1"/>
    </xf>
    <xf numFmtId="0" fontId="37" fillId="8" borderId="45" xfId="0" applyFont="1" applyFill="1" applyBorder="1" applyAlignment="1">
      <alignment horizontal="center" vertical="center" wrapText="1"/>
    </xf>
    <xf numFmtId="3" fontId="29" fillId="0" borderId="15" xfId="3" applyNumberFormat="1" applyFont="1" applyBorder="1" applyAlignment="1">
      <alignment horizontal="right" vertical="center"/>
    </xf>
    <xf numFmtId="0" fontId="37" fillId="8" borderId="56" xfId="3" applyFont="1" applyFill="1" applyBorder="1" applyAlignment="1">
      <alignment horizontal="center" vertical="center" wrapText="1"/>
    </xf>
    <xf numFmtId="0" fontId="37" fillId="8" borderId="14" xfId="3" applyFont="1" applyFill="1" applyBorder="1" applyAlignment="1">
      <alignment horizontal="center" vertical="center" wrapText="1"/>
    </xf>
    <xf numFmtId="3" fontId="37" fillId="8" borderId="14" xfId="3" applyNumberFormat="1" applyFont="1" applyFill="1" applyBorder="1" applyAlignment="1">
      <alignment horizontal="right" vertical="center"/>
    </xf>
    <xf numFmtId="0" fontId="23" fillId="0" borderId="56" xfId="3" applyFont="1" applyBorder="1" applyAlignment="1">
      <alignment horizontal="left" vertical="center" wrapText="1"/>
    </xf>
    <xf numFmtId="0" fontId="23" fillId="0" borderId="14" xfId="3" applyFont="1" applyBorder="1" applyAlignment="1">
      <alignment horizontal="left" vertical="center" wrapText="1"/>
    </xf>
    <xf numFmtId="0" fontId="4" fillId="8" borderId="14" xfId="3" applyFont="1" applyFill="1" applyBorder="1" applyAlignment="1">
      <alignment horizontal="center" vertical="center" wrapText="1"/>
    </xf>
    <xf numFmtId="0" fontId="4" fillId="8" borderId="44" xfId="3" applyFont="1" applyFill="1" applyBorder="1" applyAlignment="1">
      <alignment horizontal="center" vertical="center" wrapText="1"/>
    </xf>
    <xf numFmtId="0" fontId="4" fillId="8" borderId="41" xfId="3" applyFont="1" applyFill="1" applyBorder="1" applyAlignment="1">
      <alignment horizontal="center" vertical="center" wrapText="1"/>
    </xf>
    <xf numFmtId="0" fontId="4" fillId="8" borderId="45" xfId="3" applyFont="1" applyFill="1" applyBorder="1" applyAlignment="1">
      <alignment horizontal="center" vertical="center" wrapText="1"/>
    </xf>
    <xf numFmtId="0" fontId="24" fillId="0" borderId="54" xfId="3" applyFont="1" applyBorder="1" applyAlignment="1">
      <alignment horizontal="center" vertical="center"/>
    </xf>
    <xf numFmtId="0" fontId="24" fillId="0" borderId="44" xfId="3" applyFont="1" applyBorder="1" applyAlignment="1">
      <alignment horizontal="center" vertical="center"/>
    </xf>
    <xf numFmtId="3" fontId="12" fillId="0" borderId="44" xfId="3" applyNumberFormat="1" applyFont="1" applyBorder="1" applyAlignment="1">
      <alignment horizontal="right" vertical="center"/>
    </xf>
    <xf numFmtId="0" fontId="27" fillId="0" borderId="56" xfId="3" applyFont="1" applyBorder="1" applyAlignment="1">
      <alignment horizontal="left" vertical="center" wrapText="1"/>
    </xf>
    <xf numFmtId="0" fontId="27" fillId="0" borderId="14" xfId="3" applyFont="1" applyBorder="1" applyAlignment="1">
      <alignment horizontal="left" vertical="center" wrapText="1"/>
    </xf>
    <xf numFmtId="0" fontId="23" fillId="0" borderId="56" xfId="3" applyFont="1" applyBorder="1" applyAlignment="1">
      <alignment horizontal="left" vertical="center"/>
    </xf>
    <xf numFmtId="0" fontId="23" fillId="0" borderId="14" xfId="3" applyFont="1" applyBorder="1" applyAlignment="1">
      <alignment horizontal="left" vertical="center"/>
    </xf>
    <xf numFmtId="0" fontId="19" fillId="2" borderId="17" xfId="3" applyFont="1" applyFill="1" applyBorder="1" applyAlignment="1">
      <alignment horizontal="center" vertical="center" wrapText="1"/>
    </xf>
    <xf numFmtId="0" fontId="7" fillId="2" borderId="17" xfId="3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/>
    </xf>
    <xf numFmtId="0" fontId="12" fillId="2" borderId="17" xfId="0" applyFont="1" applyFill="1" applyBorder="1"/>
    <xf numFmtId="0" fontId="21" fillId="2" borderId="17" xfId="0" applyFont="1" applyFill="1" applyBorder="1"/>
    <xf numFmtId="164" fontId="18" fillId="2" borderId="17" xfId="3" applyNumberFormat="1" applyFont="1" applyFill="1" applyBorder="1" applyAlignment="1">
      <alignment horizontal="right" vertical="center" wrapText="1"/>
    </xf>
    <xf numFmtId="164" fontId="7" fillId="2" borderId="17" xfId="0" applyNumberFormat="1" applyFont="1" applyFill="1" applyBorder="1" applyAlignment="1">
      <alignment horizontal="center" vertical="center"/>
    </xf>
    <xf numFmtId="0" fontId="38" fillId="8" borderId="17" xfId="0" applyFont="1" applyFill="1" applyBorder="1" applyAlignment="1">
      <alignment horizontal="center"/>
    </xf>
    <xf numFmtId="0" fontId="7" fillId="8" borderId="17" xfId="0" applyFont="1" applyFill="1" applyBorder="1" applyAlignment="1">
      <alignment horizontal="center"/>
    </xf>
    <xf numFmtId="0" fontId="8" fillId="0" borderId="17" xfId="0" applyFont="1" applyBorder="1" applyAlignment="1">
      <alignment horizontal="center"/>
    </xf>
    <xf numFmtId="164" fontId="38" fillId="8" borderId="35" xfId="3" applyNumberFormat="1" applyFont="1" applyFill="1" applyBorder="1" applyAlignment="1">
      <alignment horizontal="center" vertical="center" textRotation="90" wrapText="1"/>
    </xf>
    <xf numFmtId="164" fontId="38" fillId="8" borderId="38" xfId="3" applyNumberFormat="1" applyFont="1" applyFill="1" applyBorder="1" applyAlignment="1">
      <alignment horizontal="center" vertical="center" textRotation="90" wrapText="1"/>
    </xf>
    <xf numFmtId="164" fontId="38" fillId="8" borderId="43" xfId="3" applyNumberFormat="1" applyFont="1" applyFill="1" applyBorder="1" applyAlignment="1">
      <alignment horizontal="center" vertical="center" textRotation="90" wrapText="1"/>
    </xf>
    <xf numFmtId="3" fontId="11" fillId="2" borderId="17" xfId="3" applyNumberFormat="1" applyFont="1" applyFill="1" applyBorder="1" applyAlignment="1">
      <alignment vertical="center" wrapText="1"/>
    </xf>
    <xf numFmtId="3" fontId="10" fillId="0" borderId="17" xfId="3" applyNumberFormat="1" applyFont="1" applyBorder="1" applyAlignment="1">
      <alignment horizontal="center" vertical="center" wrapText="1"/>
    </xf>
    <xf numFmtId="3" fontId="13" fillId="0" borderId="17" xfId="3" applyNumberFormat="1" applyFont="1" applyBorder="1" applyAlignment="1">
      <alignment horizontal="center" vertical="center" wrapText="1"/>
    </xf>
    <xf numFmtId="0" fontId="38" fillId="8" borderId="10" xfId="3" applyFont="1" applyFill="1" applyBorder="1" applyAlignment="1">
      <alignment horizontal="center" vertical="center" wrapText="1"/>
    </xf>
    <xf numFmtId="165" fontId="38" fillId="8" borderId="46" xfId="3" applyNumberFormat="1" applyFont="1" applyFill="1" applyBorder="1" applyAlignment="1">
      <alignment horizontal="center" vertical="center" wrapText="1"/>
    </xf>
    <xf numFmtId="165" fontId="38" fillId="8" borderId="9" xfId="3" applyNumberFormat="1" applyFont="1" applyFill="1" applyBorder="1" applyAlignment="1">
      <alignment horizontal="center" vertical="center" wrapText="1"/>
    </xf>
    <xf numFmtId="166" fontId="38" fillId="8" borderId="9" xfId="3" applyNumberFormat="1" applyFont="1" applyFill="1" applyBorder="1" applyAlignment="1">
      <alignment horizontal="center" vertical="center" wrapText="1"/>
    </xf>
    <xf numFmtId="0" fontId="9" fillId="2" borderId="17" xfId="3" applyFont="1" applyFill="1" applyBorder="1" applyAlignment="1">
      <alignment vertical="center" wrapText="1"/>
    </xf>
    <xf numFmtId="0" fontId="7" fillId="2" borderId="108" xfId="10" applyFont="1" applyFill="1" applyBorder="1" applyAlignment="1">
      <alignment horizontal="center"/>
    </xf>
    <xf numFmtId="0" fontId="7" fillId="2" borderId="109" xfId="10" applyFont="1" applyFill="1" applyBorder="1" applyAlignment="1">
      <alignment horizontal="center"/>
    </xf>
    <xf numFmtId="0" fontId="7" fillId="2" borderId="110" xfId="10" applyFont="1" applyFill="1" applyBorder="1" applyAlignment="1">
      <alignment horizontal="center"/>
    </xf>
  </cellXfs>
  <cellStyles count="12">
    <cellStyle name="Hipervínculo" xfId="2" builtinId="8"/>
    <cellStyle name="Millares" xfId="6" builtinId="3"/>
    <cellStyle name="Millares [0]" xfId="7" builtinId="6"/>
    <cellStyle name="Millares 3" xfId="4" xr:uid="{1BC98DE5-2AC1-44D6-B477-4BBA526AA893}"/>
    <cellStyle name="Moneda" xfId="8" builtinId="4"/>
    <cellStyle name="Moneda [0]" xfId="9" builtinId="7"/>
    <cellStyle name="Normal" xfId="0" builtinId="0"/>
    <cellStyle name="Normal 2 2" xfId="3" xr:uid="{AAF00E04-6E62-4CBB-B568-32BA2123815D}"/>
    <cellStyle name="Normal 2 3" xfId="5" xr:uid="{6B6BE09D-CEC6-44A4-8C0D-FE0FE65707AF}"/>
    <cellStyle name="Normal 3 2" xfId="10" xr:uid="{BA3F85AE-123A-4963-8DB9-BD2284533B25}"/>
    <cellStyle name="Porcentaje" xfId="1" builtinId="5"/>
    <cellStyle name="Porcentaje 2" xfId="11" xr:uid="{D5F00C42-1104-432E-8E5E-BCEA57FE368A}"/>
  </cellStyles>
  <dxfs count="0"/>
  <tableStyles count="0" defaultTableStyle="TableStyleMedium2" defaultPivotStyle="PivotStyleLight16"/>
  <colors>
    <mruColors>
      <color rgb="FF006666"/>
      <color rgb="FF009999"/>
      <color rgb="FF008080"/>
      <color rgb="FF005654"/>
      <color rgb="FF003300"/>
      <color rgb="FFCC9900"/>
      <color rgb="FFCC6600"/>
      <color rgb="FFFF6600"/>
      <color rgb="FF005A9E"/>
      <color rgb="FF0065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154214</xdr:colOff>
      <xdr:row>0</xdr:row>
      <xdr:rowOff>131536</xdr:rowOff>
    </xdr:from>
    <xdr:to>
      <xdr:col>35</xdr:col>
      <xdr:colOff>277499</xdr:colOff>
      <xdr:row>3</xdr:row>
      <xdr:rowOff>101516</xdr:rowOff>
    </xdr:to>
    <xdr:sp macro="" textlink="">
      <xdr:nvSpPr>
        <xdr:cNvPr id="3" name="Texto 91">
          <a:extLst>
            <a:ext uri="{FF2B5EF4-FFF2-40B4-BE49-F238E27FC236}">
              <a16:creationId xmlns:a16="http://schemas.microsoft.com/office/drawing/2014/main" id="{AC9316CD-F540-4D74-901C-B36CE6A92453}"/>
            </a:ext>
          </a:extLst>
        </xdr:cNvPr>
        <xdr:cNvSpPr txBox="1">
          <a:spLocks noChangeArrowheads="1"/>
        </xdr:cNvSpPr>
      </xdr:nvSpPr>
      <xdr:spPr bwMode="auto">
        <a:xfrm>
          <a:off x="10476933" y="131536"/>
          <a:ext cx="2421191" cy="601011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L" sz="1200" b="1" i="0" strike="noStrike">
              <a:solidFill>
                <a:schemeClr val="bg1"/>
              </a:solidFill>
              <a:latin typeface="Montserrat Medium" panose="00000600000000000000" pitchFamily="2" charset="0"/>
              <a:cs typeface="Arial"/>
            </a:rPr>
            <a:t>AÑO  TRIBUTARIO  2023</a:t>
          </a:r>
        </a:p>
        <a:p>
          <a:pPr algn="ctr" rtl="0">
            <a:defRPr sz="1000"/>
          </a:pPr>
          <a:r>
            <a:rPr lang="es-CL" sz="800" b="1" i="0" strike="noStrike">
              <a:solidFill>
                <a:schemeClr val="bg1"/>
              </a:solidFill>
              <a:latin typeface="Montserrat Medium" panose="00000600000000000000" pitchFamily="2" charset="0"/>
              <a:cs typeface="Arial"/>
            </a:rPr>
            <a:t> </a:t>
          </a:r>
          <a:r>
            <a:rPr lang="es-CL" sz="1000" b="1" i="0" strike="noStrike">
              <a:solidFill>
                <a:schemeClr val="bg1"/>
              </a:solidFill>
              <a:latin typeface="Montserrat Medium" panose="00000600000000000000" pitchFamily="2" charset="0"/>
              <a:cs typeface="Arial"/>
            </a:rPr>
            <a:t>IMPUESTOS ANUALES A LA RENTA</a:t>
          </a:r>
        </a:p>
      </xdr:txBody>
    </xdr:sp>
    <xdr:clientData/>
  </xdr:twoCellAnchor>
  <xdr:twoCellAnchor>
    <xdr:from>
      <xdr:col>35</xdr:col>
      <xdr:colOff>85725</xdr:colOff>
      <xdr:row>83</xdr:row>
      <xdr:rowOff>0</xdr:rowOff>
    </xdr:from>
    <xdr:to>
      <xdr:col>36</xdr:col>
      <xdr:colOff>0</xdr:colOff>
      <xdr:row>83</xdr:row>
      <xdr:rowOff>0</xdr:rowOff>
    </xdr:to>
    <xdr:sp macro="" textlink="">
      <xdr:nvSpPr>
        <xdr:cNvPr id="20" name="Texto 156">
          <a:extLst>
            <a:ext uri="{FF2B5EF4-FFF2-40B4-BE49-F238E27FC236}">
              <a16:creationId xmlns:a16="http://schemas.microsoft.com/office/drawing/2014/main" id="{15D9A8B2-08BC-454C-980E-E505FF1E44FC}"/>
            </a:ext>
          </a:extLst>
        </xdr:cNvPr>
        <xdr:cNvSpPr txBox="1">
          <a:spLocks noChangeArrowheads="1"/>
        </xdr:cNvSpPr>
      </xdr:nvSpPr>
      <xdr:spPr bwMode="auto">
        <a:xfrm>
          <a:off x="12525375" y="21945600"/>
          <a:ext cx="3524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31</xdr:col>
      <xdr:colOff>140803</xdr:colOff>
      <xdr:row>35</xdr:row>
      <xdr:rowOff>137432</xdr:rowOff>
    </xdr:from>
    <xdr:to>
      <xdr:col>33</xdr:col>
      <xdr:colOff>92466</xdr:colOff>
      <xdr:row>55</xdr:row>
      <xdr:rowOff>102972</xdr:rowOff>
    </xdr:to>
    <xdr:cxnSp macro="">
      <xdr:nvCxnSpPr>
        <xdr:cNvPr id="21" name="Conector angular 22">
          <a:extLst>
            <a:ext uri="{FF2B5EF4-FFF2-40B4-BE49-F238E27FC236}">
              <a16:creationId xmlns:a16="http://schemas.microsoft.com/office/drawing/2014/main" id="{F0484736-D0B9-4A04-9891-A0CB8AEF3473}"/>
            </a:ext>
          </a:extLst>
        </xdr:cNvPr>
        <xdr:cNvCxnSpPr>
          <a:endCxn id="22" idx="1"/>
        </xdr:cNvCxnSpPr>
      </xdr:nvCxnSpPr>
      <xdr:spPr bwMode="auto">
        <a:xfrm rot="5400000" flipH="1" flipV="1">
          <a:off x="10223561" y="10574245"/>
          <a:ext cx="3775540" cy="836128"/>
        </a:xfrm>
        <a:prstGeom prst="bentConnector2">
          <a:avLst/>
        </a:prstGeom>
        <a:solidFill>
          <a:srgbClr val="00FFFF"/>
        </a:solidFill>
        <a:ln w="22225" cap="flat" cmpd="sng" algn="ctr">
          <a:solidFill>
            <a:schemeClr val="bg2">
              <a:lumMod val="10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33</xdr:col>
      <xdr:colOff>92466</xdr:colOff>
      <xdr:row>33</xdr:row>
      <xdr:rowOff>57150</xdr:rowOff>
    </xdr:from>
    <xdr:to>
      <xdr:col>38</xdr:col>
      <xdr:colOff>272143</xdr:colOff>
      <xdr:row>38</xdr:row>
      <xdr:rowOff>27214</xdr:rowOff>
    </xdr:to>
    <xdr:sp macro="" textlink="">
      <xdr:nvSpPr>
        <xdr:cNvPr id="22" name="Rectángulo redondeado 32">
          <a:extLst>
            <a:ext uri="{FF2B5EF4-FFF2-40B4-BE49-F238E27FC236}">
              <a16:creationId xmlns:a16="http://schemas.microsoft.com/office/drawing/2014/main" id="{A1D40FCB-DB58-4D1F-A082-F1E8E203D809}"/>
            </a:ext>
          </a:extLst>
        </xdr:cNvPr>
        <xdr:cNvSpPr/>
      </xdr:nvSpPr>
      <xdr:spPr bwMode="auto">
        <a:xfrm>
          <a:off x="12529395" y="8643257"/>
          <a:ext cx="1962212" cy="922564"/>
        </a:xfrm>
        <a:prstGeom prst="roundRect">
          <a:avLst/>
        </a:prstGeom>
        <a:solidFill>
          <a:schemeClr val="bg1"/>
        </a:solidFill>
        <a:ln w="22225" cap="flat" cmpd="sng" algn="ctr">
          <a:solidFill>
            <a:schemeClr val="accent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lang="es-CL" sz="9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CAMPUS TRIBUTARIO</a:t>
          </a:r>
          <a:br>
            <a:rPr lang="es-CL" sz="9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CL" sz="9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Si el resultado es negativo, anótelo en el código 304 con signo menos y vea las instrucciones </a:t>
          </a:r>
          <a:r>
            <a:rPr lang="es-CL" sz="900" b="0" cap="none" spc="0" baseline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para la línea 49</a:t>
          </a:r>
        </a:p>
        <a:p>
          <a:pPr algn="just"/>
          <a:endParaRPr lang="es-CL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29</xdr:col>
      <xdr:colOff>368405</xdr:colOff>
      <xdr:row>55</xdr:row>
      <xdr:rowOff>102717</xdr:rowOff>
    </xdr:from>
    <xdr:to>
      <xdr:col>31</xdr:col>
      <xdr:colOff>153631</xdr:colOff>
      <xdr:row>55</xdr:row>
      <xdr:rowOff>107542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DBA688A9-18D2-466D-A3B9-1A0F4F6F1C1D}"/>
            </a:ext>
          </a:extLst>
        </xdr:cNvPr>
        <xdr:cNvCxnSpPr/>
      </xdr:nvCxnSpPr>
      <xdr:spPr bwMode="auto">
        <a:xfrm>
          <a:off x="11022578" y="12915378"/>
          <a:ext cx="530327" cy="4825"/>
        </a:xfrm>
        <a:prstGeom prst="line">
          <a:avLst/>
        </a:prstGeom>
        <a:solidFill>
          <a:srgbClr val="00FFFF"/>
        </a:solidFill>
        <a:ln w="22225" cap="flat" cmpd="sng" algn="ctr">
          <a:solidFill>
            <a:schemeClr val="bg2">
              <a:lumMod val="1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13</xdr:col>
      <xdr:colOff>33897</xdr:colOff>
      <xdr:row>128</xdr:row>
      <xdr:rowOff>81244</xdr:rowOff>
    </xdr:from>
    <xdr:to>
      <xdr:col>13</xdr:col>
      <xdr:colOff>250029</xdr:colOff>
      <xdr:row>129</xdr:row>
      <xdr:rowOff>297937</xdr:rowOff>
    </xdr:to>
    <xdr:cxnSp macro="">
      <xdr:nvCxnSpPr>
        <xdr:cNvPr id="25" name="Conector angular 9">
          <a:extLst>
            <a:ext uri="{FF2B5EF4-FFF2-40B4-BE49-F238E27FC236}">
              <a16:creationId xmlns:a16="http://schemas.microsoft.com/office/drawing/2014/main" id="{0F34E371-DC0B-446D-A227-E4D61D3E3DEA}"/>
            </a:ext>
          </a:extLst>
        </xdr:cNvPr>
        <xdr:cNvCxnSpPr>
          <a:stCxn id="48" idx="6"/>
          <a:endCxn id="46" idx="2"/>
        </xdr:cNvCxnSpPr>
      </xdr:nvCxnSpPr>
      <xdr:spPr>
        <a:xfrm>
          <a:off x="4236803" y="34752244"/>
          <a:ext cx="216132" cy="431006"/>
        </a:xfrm>
        <a:prstGeom prst="bentConnector3">
          <a:avLst>
            <a:gd name="adj1" fmla="val 50000"/>
          </a:avLst>
        </a:prstGeom>
        <a:ln>
          <a:solidFill>
            <a:schemeClr val="bg1"/>
          </a:solidFill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412517</xdr:colOff>
      <xdr:row>128</xdr:row>
      <xdr:rowOff>102675</xdr:rowOff>
    </xdr:from>
    <xdr:to>
      <xdr:col>21</xdr:col>
      <xdr:colOff>128866</xdr:colOff>
      <xdr:row>129</xdr:row>
      <xdr:rowOff>116680</xdr:rowOff>
    </xdr:to>
    <xdr:cxnSp macro="">
      <xdr:nvCxnSpPr>
        <xdr:cNvPr id="26" name="Conector angular 9">
          <a:extLst>
            <a:ext uri="{FF2B5EF4-FFF2-40B4-BE49-F238E27FC236}">
              <a16:creationId xmlns:a16="http://schemas.microsoft.com/office/drawing/2014/main" id="{9B7601E1-46B8-4AF2-82E9-04A35B73BC2C}"/>
            </a:ext>
          </a:extLst>
        </xdr:cNvPr>
        <xdr:cNvCxnSpPr>
          <a:stCxn id="50" idx="6"/>
          <a:endCxn id="54" idx="0"/>
        </xdr:cNvCxnSpPr>
      </xdr:nvCxnSpPr>
      <xdr:spPr>
        <a:xfrm>
          <a:off x="6389455" y="34773675"/>
          <a:ext cx="871255" cy="228318"/>
        </a:xfrm>
        <a:prstGeom prst="bentConnector2">
          <a:avLst/>
        </a:prstGeom>
        <a:ln>
          <a:solidFill>
            <a:schemeClr val="bg1"/>
          </a:solidFill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250029</xdr:colOff>
      <xdr:row>129</xdr:row>
      <xdr:rowOff>261937</xdr:rowOff>
    </xdr:from>
    <xdr:to>
      <xdr:col>13</xdr:col>
      <xdr:colOff>322029</xdr:colOff>
      <xdr:row>130</xdr:row>
      <xdr:rowOff>562</xdr:rowOff>
    </xdr:to>
    <xdr:sp macro="" textlink="">
      <xdr:nvSpPr>
        <xdr:cNvPr id="46" name="Elipse 45">
          <a:extLst>
            <a:ext uri="{FF2B5EF4-FFF2-40B4-BE49-F238E27FC236}">
              <a16:creationId xmlns:a16="http://schemas.microsoft.com/office/drawing/2014/main" id="{74B5D7B9-9828-B910-A10F-DAD804C996D3}"/>
            </a:ext>
          </a:extLst>
        </xdr:cNvPr>
        <xdr:cNvSpPr/>
      </xdr:nvSpPr>
      <xdr:spPr>
        <a:xfrm>
          <a:off x="4452935" y="35147250"/>
          <a:ext cx="72000" cy="7200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12</xdr:col>
      <xdr:colOff>330990</xdr:colOff>
      <xdr:row>128</xdr:row>
      <xdr:rowOff>45244</xdr:rowOff>
    </xdr:from>
    <xdr:to>
      <xdr:col>13</xdr:col>
      <xdr:colOff>33897</xdr:colOff>
      <xdr:row>128</xdr:row>
      <xdr:rowOff>117244</xdr:rowOff>
    </xdr:to>
    <xdr:sp macro="" textlink="">
      <xdr:nvSpPr>
        <xdr:cNvPr id="48" name="Elipse 47">
          <a:extLst>
            <a:ext uri="{FF2B5EF4-FFF2-40B4-BE49-F238E27FC236}">
              <a16:creationId xmlns:a16="http://schemas.microsoft.com/office/drawing/2014/main" id="{5AE53568-A65E-48AD-99DF-B0294A57828A}"/>
            </a:ext>
          </a:extLst>
        </xdr:cNvPr>
        <xdr:cNvSpPr/>
      </xdr:nvSpPr>
      <xdr:spPr>
        <a:xfrm>
          <a:off x="4164803" y="34716244"/>
          <a:ext cx="72000" cy="7200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18</xdr:col>
      <xdr:colOff>340517</xdr:colOff>
      <xdr:row>128</xdr:row>
      <xdr:rowOff>66675</xdr:rowOff>
    </xdr:from>
    <xdr:to>
      <xdr:col>18</xdr:col>
      <xdr:colOff>412517</xdr:colOff>
      <xdr:row>128</xdr:row>
      <xdr:rowOff>138675</xdr:rowOff>
    </xdr:to>
    <xdr:sp macro="" textlink="">
      <xdr:nvSpPr>
        <xdr:cNvPr id="50" name="Elipse 49">
          <a:extLst>
            <a:ext uri="{FF2B5EF4-FFF2-40B4-BE49-F238E27FC236}">
              <a16:creationId xmlns:a16="http://schemas.microsoft.com/office/drawing/2014/main" id="{60E2BBC7-F8DB-439A-B9D9-32AD19BC45BE}"/>
            </a:ext>
          </a:extLst>
        </xdr:cNvPr>
        <xdr:cNvSpPr/>
      </xdr:nvSpPr>
      <xdr:spPr>
        <a:xfrm>
          <a:off x="6317455" y="34737675"/>
          <a:ext cx="72000" cy="7200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21</xdr:col>
      <xdr:colOff>92866</xdr:colOff>
      <xdr:row>129</xdr:row>
      <xdr:rowOff>116680</xdr:rowOff>
    </xdr:from>
    <xdr:to>
      <xdr:col>21</xdr:col>
      <xdr:colOff>164866</xdr:colOff>
      <xdr:row>129</xdr:row>
      <xdr:rowOff>188680</xdr:rowOff>
    </xdr:to>
    <xdr:sp macro="" textlink="">
      <xdr:nvSpPr>
        <xdr:cNvPr id="54" name="Elipse 53">
          <a:extLst>
            <a:ext uri="{FF2B5EF4-FFF2-40B4-BE49-F238E27FC236}">
              <a16:creationId xmlns:a16="http://schemas.microsoft.com/office/drawing/2014/main" id="{D4432639-E3BC-4F6F-8DBB-AD143EC2054F}"/>
            </a:ext>
          </a:extLst>
        </xdr:cNvPr>
        <xdr:cNvSpPr/>
      </xdr:nvSpPr>
      <xdr:spPr>
        <a:xfrm>
          <a:off x="7224710" y="35001993"/>
          <a:ext cx="72000" cy="7200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 editAs="oneCell">
    <xdr:from>
      <xdr:col>0</xdr:col>
      <xdr:colOff>214314</xdr:colOff>
      <xdr:row>0</xdr:row>
      <xdr:rowOff>29284</xdr:rowOff>
    </xdr:from>
    <xdr:to>
      <xdr:col>6</xdr:col>
      <xdr:colOff>44981</xdr:colOff>
      <xdr:row>5</xdr:row>
      <xdr:rowOff>375359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id="{AED40423-B9BD-23E2-B2D8-9C9A6C9F56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56"/>
        <a:stretch/>
      </xdr:blipFill>
      <xdr:spPr>
        <a:xfrm>
          <a:off x="214314" y="29284"/>
          <a:ext cx="1709924" cy="1453034"/>
        </a:xfrm>
        <a:prstGeom prst="rect">
          <a:avLst/>
        </a:prstGeom>
      </xdr:spPr>
    </xdr:pic>
    <xdr:clientData/>
  </xdr:twoCellAnchor>
  <xdr:twoCellAnchor>
    <xdr:from>
      <xdr:col>0</xdr:col>
      <xdr:colOff>156361</xdr:colOff>
      <xdr:row>0</xdr:row>
      <xdr:rowOff>169334</xdr:rowOff>
    </xdr:from>
    <xdr:to>
      <xdr:col>0</xdr:col>
      <xdr:colOff>202080</xdr:colOff>
      <xdr:row>5</xdr:row>
      <xdr:rowOff>210084</xdr:rowOff>
    </xdr:to>
    <xdr:sp macro="" textlink="">
      <xdr:nvSpPr>
        <xdr:cNvPr id="58" name="Rectángulo 57">
          <a:extLst>
            <a:ext uri="{FF2B5EF4-FFF2-40B4-BE49-F238E27FC236}">
              <a16:creationId xmlns:a16="http://schemas.microsoft.com/office/drawing/2014/main" id="{DAE1B1F7-1415-5970-CB41-B96D2A0DAFD7}"/>
            </a:ext>
          </a:extLst>
        </xdr:cNvPr>
        <xdr:cNvSpPr/>
      </xdr:nvSpPr>
      <xdr:spPr>
        <a:xfrm>
          <a:off x="156361" y="169334"/>
          <a:ext cx="45719" cy="114770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erardo.escudero/Mis%20documentos/SBDF/Reforma%20Tributaria/Renta%20Atribuida/Prototipo/F22%20%202015%20Jose%20Luis%20Capdevi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versoCon"/>
      <sheetName val="ReversoCon"/>
      <sheetName val="Instrucciones"/>
      <sheetName val="Registrar F.22 AT.2013"/>
      <sheetName val="Registrar F.22 AT.2012"/>
      <sheetName val="Registrar DDJJ 1872"/>
      <sheetName val="1846 Res.Balance"/>
      <sheetName val="1846 Base Imponible"/>
      <sheetName val="Datos 1847"/>
      <sheetName val="Hoja de Trabajo"/>
      <sheetName val="Anexo HT Corr.Mon."/>
      <sheetName val="Comprobacion Analitica"/>
      <sheetName val="Factor Corr.Mon."/>
      <sheetName val="Anexo 1 AT.2013"/>
      <sheetName val="Anexo 2 AT.2013"/>
      <sheetName val="F1846 (AT.2013)"/>
      <sheetName val="F1847 (AT.2013)"/>
      <sheetName val="F1872 (AT.2013)"/>
      <sheetName val="Anexo (AT.2011)"/>
      <sheetName val="Anexo 2 (AT.2011)"/>
      <sheetName val="Registrar "/>
      <sheetName val="AnversoAud"/>
      <sheetName val="ReversoAud"/>
      <sheetName val="Hoja1"/>
      <sheetName val="RUT"/>
      <sheetName val="Supuestos"/>
      <sheetName val="DDJJ FUT "/>
      <sheetName val="DDJJ Capital"/>
      <sheetName val="Registros"/>
      <sheetName val="Antecedentes"/>
      <sheetName val="Enero de 2017"/>
      <sheetName val="Registrar  AT.-1"/>
      <sheetName val="Febrero 2017"/>
      <sheetName val="Reproceso RLI"/>
      <sheetName val="Reproceso IGC"/>
      <sheetName val="Registrar  AT.Actual"/>
    </sheetNames>
    <sheetDataSet>
      <sheetData sheetId="0"/>
      <sheetData sheetId="1"/>
      <sheetData sheetId="2"/>
      <sheetData sheetId="3">
        <row r="2">
          <cell r="A2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A1" t="str">
            <v>CODIGO</v>
          </cell>
          <cell r="B1" t="str">
            <v>VALOR</v>
          </cell>
        </row>
        <row r="2">
          <cell r="A2">
            <v>1</v>
          </cell>
          <cell r="B2" t="str">
            <v>CAPDEVILA</v>
          </cell>
        </row>
        <row r="3">
          <cell r="A3">
            <v>2</v>
          </cell>
          <cell r="B3" t="str">
            <v>HONORATO</v>
          </cell>
        </row>
        <row r="4">
          <cell r="A4">
            <v>5</v>
          </cell>
          <cell r="B4" t="str">
            <v>JOSE LUIS</v>
          </cell>
        </row>
        <row r="5">
          <cell r="A5">
            <v>6</v>
          </cell>
          <cell r="B5" t="str">
            <v>VARGAS FONTECILLA 4193- 4199</v>
          </cell>
        </row>
        <row r="6">
          <cell r="A6">
            <v>9</v>
          </cell>
          <cell r="B6">
            <v>7731698</v>
          </cell>
        </row>
        <row r="7">
          <cell r="A7">
            <v>8</v>
          </cell>
          <cell r="B7" t="str">
            <v>QUINTA NORMAL</v>
          </cell>
        </row>
        <row r="8">
          <cell r="A8">
            <v>7</v>
          </cell>
          <cell r="B8">
            <v>240742774</v>
          </cell>
        </row>
        <row r="9">
          <cell r="A9">
            <v>3</v>
          </cell>
          <cell r="B9" t="str">
            <v>4.432.741-4</v>
          </cell>
        </row>
        <row r="10">
          <cell r="A10">
            <v>13</v>
          </cell>
          <cell r="B10" t="str">
            <v>VENTA AL POR MENOR DE COMBUSTIBLE PARA AUTOMOTORES</v>
          </cell>
        </row>
        <row r="11">
          <cell r="A11">
            <v>55</v>
          </cell>
          <cell r="B11" t="str">
            <v>JLCESTACION@JLC.CL</v>
          </cell>
        </row>
        <row r="12">
          <cell r="A12">
            <v>14</v>
          </cell>
          <cell r="B12">
            <v>505000</v>
          </cell>
        </row>
        <row r="13">
          <cell r="A13">
            <v>20</v>
          </cell>
          <cell r="B13">
            <v>133651231</v>
          </cell>
        </row>
        <row r="14">
          <cell r="A14">
            <v>36</v>
          </cell>
          <cell r="B14">
            <v>170000000</v>
          </cell>
        </row>
        <row r="15">
          <cell r="A15">
            <v>101</v>
          </cell>
          <cell r="B15">
            <v>865042582</v>
          </cell>
        </row>
        <row r="16">
          <cell r="A16">
            <v>104</v>
          </cell>
          <cell r="B16">
            <v>70000000</v>
          </cell>
        </row>
        <row r="17">
          <cell r="A17">
            <v>106</v>
          </cell>
          <cell r="B17">
            <v>19909096</v>
          </cell>
        </row>
        <row r="18">
          <cell r="A18">
            <v>123</v>
          </cell>
          <cell r="B18">
            <v>6092136925</v>
          </cell>
        </row>
        <row r="19">
          <cell r="A19">
            <v>152</v>
          </cell>
          <cell r="B19">
            <v>288270</v>
          </cell>
        </row>
        <row r="20">
          <cell r="A20">
            <v>157</v>
          </cell>
          <cell r="B20">
            <v>33959423</v>
          </cell>
        </row>
        <row r="21">
          <cell r="A21">
            <v>159</v>
          </cell>
          <cell r="B21">
            <v>14410393</v>
          </cell>
        </row>
        <row r="22">
          <cell r="A22">
            <v>162</v>
          </cell>
          <cell r="B22">
            <v>607262</v>
          </cell>
        </row>
        <row r="23">
          <cell r="A23">
            <v>170</v>
          </cell>
          <cell r="B23">
            <v>122412874</v>
          </cell>
        </row>
        <row r="24">
          <cell r="A24">
            <v>226</v>
          </cell>
          <cell r="B24">
            <v>70000000</v>
          </cell>
        </row>
        <row r="25">
          <cell r="A25">
            <v>304</v>
          </cell>
          <cell r="B25">
            <v>20932024</v>
          </cell>
        </row>
        <row r="26">
          <cell r="A26">
            <v>312</v>
          </cell>
          <cell r="B26">
            <v>782</v>
          </cell>
        </row>
        <row r="27">
          <cell r="A27">
            <v>600</v>
          </cell>
          <cell r="B27">
            <v>14337349</v>
          </cell>
        </row>
        <row r="28">
          <cell r="A28">
            <v>605</v>
          </cell>
          <cell r="B28">
            <v>8221</v>
          </cell>
        </row>
        <row r="29">
          <cell r="A29">
            <v>608</v>
          </cell>
          <cell r="B29">
            <v>720</v>
          </cell>
        </row>
        <row r="30">
          <cell r="A30">
            <v>614</v>
          </cell>
          <cell r="B30" t="str">
            <v>X</v>
          </cell>
        </row>
        <row r="31">
          <cell r="A31">
            <v>625</v>
          </cell>
          <cell r="B31">
            <v>802529575</v>
          </cell>
        </row>
        <row r="32">
          <cell r="A32">
            <v>627</v>
          </cell>
          <cell r="B32">
            <v>14337349</v>
          </cell>
        </row>
        <row r="33">
          <cell r="A33">
            <v>629</v>
          </cell>
          <cell r="B33">
            <v>272546304</v>
          </cell>
        </row>
        <row r="34">
          <cell r="A34">
            <v>631</v>
          </cell>
          <cell r="B34">
            <v>341666340</v>
          </cell>
        </row>
        <row r="35">
          <cell r="A35">
            <v>635</v>
          </cell>
          <cell r="B35">
            <v>784165723</v>
          </cell>
        </row>
        <row r="36">
          <cell r="A36">
            <v>637</v>
          </cell>
          <cell r="B36">
            <v>78300746</v>
          </cell>
        </row>
        <row r="37">
          <cell r="A37">
            <v>643</v>
          </cell>
          <cell r="B37">
            <v>668256153</v>
          </cell>
        </row>
        <row r="38">
          <cell r="A38">
            <v>647</v>
          </cell>
          <cell r="B38">
            <v>1243087760</v>
          </cell>
        </row>
        <row r="39">
          <cell r="A39">
            <v>774</v>
          </cell>
          <cell r="B39">
            <v>3712875536</v>
          </cell>
        </row>
        <row r="40">
          <cell r="A40">
            <v>785</v>
          </cell>
          <cell r="B40">
            <v>40230808</v>
          </cell>
        </row>
        <row r="41">
          <cell r="A41">
            <v>843</v>
          </cell>
          <cell r="B41">
            <v>3974488503</v>
          </cell>
        </row>
        <row r="42">
          <cell r="A42">
            <v>847</v>
          </cell>
          <cell r="B42">
            <v>14337349</v>
          </cell>
        </row>
        <row r="43">
          <cell r="A43">
            <v>874</v>
          </cell>
          <cell r="B43">
            <v>668256153</v>
          </cell>
        </row>
        <row r="44">
          <cell r="A44">
            <v>926</v>
          </cell>
          <cell r="B44">
            <v>40230808</v>
          </cell>
        </row>
        <row r="45">
          <cell r="A45">
            <v>934</v>
          </cell>
          <cell r="B45">
            <v>136917887</v>
          </cell>
        </row>
        <row r="46">
          <cell r="A46" t="str">
            <v>REMANENTE DE CREDITO</v>
          </cell>
          <cell r="B46">
            <v>0</v>
          </cell>
        </row>
        <row r="47">
          <cell r="A47">
            <v>52</v>
          </cell>
          <cell r="B47">
            <v>85</v>
          </cell>
        </row>
        <row r="48">
          <cell r="A48">
            <v>53</v>
          </cell>
          <cell r="B48">
            <v>86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 t="str">
            <v>DEVOLUCION SOLICITADA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87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 t="str">
            <v>Folio Formulario F01</v>
          </cell>
          <cell r="B61" t="str">
            <v>Fecha de movimiento F01</v>
          </cell>
        </row>
        <row r="62">
          <cell r="A62" t="str">
            <v>Folio rectificatoria</v>
          </cell>
          <cell r="B62" t="str">
            <v>Folio primitiva</v>
          </cell>
        </row>
        <row r="63">
          <cell r="A63">
            <v>0</v>
          </cell>
          <cell r="B63">
            <v>0</v>
          </cell>
        </row>
        <row r="64">
          <cell r="A64" t="str">
            <v xml:space="preserve">Esta copia de declaración no es válida como certificado. 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18</v>
          </cell>
          <cell r="B95">
            <v>668256153</v>
          </cell>
        </row>
        <row r="96">
          <cell r="A96">
            <v>31</v>
          </cell>
          <cell r="B96">
            <v>20932024</v>
          </cell>
        </row>
        <row r="97">
          <cell r="A97">
            <v>53</v>
          </cell>
          <cell r="B97">
            <v>13</v>
          </cell>
        </row>
        <row r="98">
          <cell r="A98">
            <v>102</v>
          </cell>
          <cell r="B98">
            <v>6140228120</v>
          </cell>
        </row>
        <row r="99">
          <cell r="A99">
            <v>105</v>
          </cell>
          <cell r="B99">
            <v>38808</v>
          </cell>
        </row>
        <row r="100">
          <cell r="A100">
            <v>122</v>
          </cell>
          <cell r="B100">
            <v>6652866815</v>
          </cell>
        </row>
        <row r="101">
          <cell r="A101">
            <v>129</v>
          </cell>
          <cell r="B101">
            <v>352510806</v>
          </cell>
        </row>
        <row r="102">
          <cell r="A102">
            <v>155</v>
          </cell>
          <cell r="B102">
            <v>137790</v>
          </cell>
        </row>
        <row r="103">
          <cell r="A103">
            <v>158</v>
          </cell>
          <cell r="B103">
            <v>122412874</v>
          </cell>
        </row>
        <row r="104">
          <cell r="A104">
            <v>161</v>
          </cell>
          <cell r="B104">
            <v>18166429</v>
          </cell>
        </row>
        <row r="105">
          <cell r="A105">
            <v>169</v>
          </cell>
          <cell r="B105">
            <v>537912</v>
          </cell>
        </row>
        <row r="106">
          <cell r="A106">
            <v>225</v>
          </cell>
          <cell r="B106">
            <v>668256153</v>
          </cell>
        </row>
        <row r="107">
          <cell r="A107">
            <v>231</v>
          </cell>
          <cell r="B107">
            <v>4177480459</v>
          </cell>
        </row>
        <row r="108">
          <cell r="A108">
            <v>305</v>
          </cell>
          <cell r="B108">
            <v>-15416745</v>
          </cell>
        </row>
        <row r="109">
          <cell r="A109">
            <v>315</v>
          </cell>
          <cell r="B109">
            <v>8052014</v>
          </cell>
        </row>
        <row r="110">
          <cell r="A110">
            <v>601</v>
          </cell>
          <cell r="B110">
            <v>7848</v>
          </cell>
        </row>
        <row r="111">
          <cell r="A111">
            <v>606</v>
          </cell>
          <cell r="B111">
            <v>57629</v>
          </cell>
        </row>
        <row r="112">
          <cell r="A112">
            <v>610</v>
          </cell>
          <cell r="B112">
            <v>14410327</v>
          </cell>
        </row>
        <row r="113">
          <cell r="A113">
            <v>624</v>
          </cell>
          <cell r="B113">
            <v>107526263</v>
          </cell>
        </row>
        <row r="114">
          <cell r="A114">
            <v>626</v>
          </cell>
          <cell r="B114">
            <v>133651231</v>
          </cell>
        </row>
        <row r="115">
          <cell r="A115">
            <v>628</v>
          </cell>
          <cell r="B115">
            <v>76567411742</v>
          </cell>
        </row>
        <row r="116">
          <cell r="A116">
            <v>630</v>
          </cell>
          <cell r="B116">
            <v>75034864539</v>
          </cell>
        </row>
        <row r="117">
          <cell r="A117">
            <v>632</v>
          </cell>
          <cell r="B117">
            <v>40230808</v>
          </cell>
        </row>
        <row r="118">
          <cell r="A118">
            <v>636</v>
          </cell>
          <cell r="B118">
            <v>639030636</v>
          </cell>
        </row>
        <row r="119">
          <cell r="A119">
            <v>639</v>
          </cell>
          <cell r="B119">
            <v>107526263</v>
          </cell>
        </row>
        <row r="120">
          <cell r="A120">
            <v>645</v>
          </cell>
          <cell r="B120">
            <v>3974488503</v>
          </cell>
        </row>
        <row r="121">
          <cell r="A121">
            <v>749</v>
          </cell>
          <cell r="B121">
            <v>14410393</v>
          </cell>
        </row>
        <row r="122">
          <cell r="A122">
            <v>775</v>
          </cell>
          <cell r="B122">
            <v>110792920</v>
          </cell>
        </row>
        <row r="123">
          <cell r="A123">
            <v>838</v>
          </cell>
          <cell r="B123">
            <v>921843457</v>
          </cell>
        </row>
        <row r="124">
          <cell r="A124">
            <v>844</v>
          </cell>
          <cell r="B124">
            <v>149894480</v>
          </cell>
        </row>
        <row r="125">
          <cell r="A125">
            <v>849</v>
          </cell>
          <cell r="B125">
            <v>170000000</v>
          </cell>
        </row>
        <row r="126">
          <cell r="A126">
            <v>910</v>
          </cell>
          <cell r="B126">
            <v>1990910</v>
          </cell>
        </row>
        <row r="127">
          <cell r="A127">
            <v>927</v>
          </cell>
          <cell r="B127">
            <v>40230808</v>
          </cell>
        </row>
        <row r="128">
          <cell r="A128">
            <v>940</v>
          </cell>
          <cell r="B128">
            <v>122</v>
          </cell>
        </row>
        <row r="129">
          <cell r="A129">
            <v>0</v>
          </cell>
          <cell r="B129" t="str">
            <v>IMPTO. A PAGAR</v>
          </cell>
        </row>
        <row r="130">
          <cell r="A130">
            <v>15416745</v>
          </cell>
          <cell r="B130">
            <v>55</v>
          </cell>
        </row>
        <row r="131">
          <cell r="A131">
            <v>0</v>
          </cell>
          <cell r="B131">
            <v>56</v>
          </cell>
        </row>
        <row r="132">
          <cell r="A132">
            <v>0</v>
          </cell>
          <cell r="B132">
            <v>57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15416745</v>
          </cell>
          <cell r="B139" t="str">
            <v>RECARGOS POR MORA EN EL PAGO</v>
          </cell>
        </row>
        <row r="140">
          <cell r="A140">
            <v>0</v>
          </cell>
          <cell r="B140">
            <v>58</v>
          </cell>
        </row>
        <row r="141">
          <cell r="A141">
            <v>0</v>
          </cell>
          <cell r="B141">
            <v>59</v>
          </cell>
        </row>
        <row r="142">
          <cell r="A142">
            <v>0</v>
          </cell>
          <cell r="B142">
            <v>60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15416745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15416745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2"/>
      <sheetData sheetId="33"/>
      <sheetData sheetId="34"/>
      <sheetData sheetId="35">
        <row r="2">
          <cell r="A2">
            <v>1</v>
          </cell>
          <cell r="B2" t="str">
            <v>CAPDEVILA</v>
          </cell>
        </row>
        <row r="3">
          <cell r="A3">
            <v>2</v>
          </cell>
          <cell r="B3" t="str">
            <v>HONORATO</v>
          </cell>
        </row>
        <row r="4">
          <cell r="A4">
            <v>5</v>
          </cell>
          <cell r="B4" t="str">
            <v>JOSE LUIS</v>
          </cell>
        </row>
        <row r="5">
          <cell r="A5">
            <v>6</v>
          </cell>
          <cell r="B5" t="str">
            <v>VARGAS FONTECILLA 4193- 4199</v>
          </cell>
        </row>
        <row r="6">
          <cell r="A6">
            <v>9</v>
          </cell>
          <cell r="B6">
            <v>7731698</v>
          </cell>
        </row>
        <row r="7">
          <cell r="A7">
            <v>8</v>
          </cell>
          <cell r="B7" t="str">
            <v>QUINTA NORMAL</v>
          </cell>
        </row>
        <row r="8">
          <cell r="A8">
            <v>7</v>
          </cell>
          <cell r="B8">
            <v>234710275</v>
          </cell>
        </row>
        <row r="9">
          <cell r="A9">
            <v>3</v>
          </cell>
          <cell r="B9" t="str">
            <v>4.432.741-4</v>
          </cell>
        </row>
        <row r="10">
          <cell r="A10">
            <v>13</v>
          </cell>
          <cell r="B10" t="str">
            <v>VENTA AL POR MENOR DE COMBUSTIBLE PARA AUTOMOTORES</v>
          </cell>
        </row>
        <row r="11">
          <cell r="A11">
            <v>55</v>
          </cell>
          <cell r="B11" t="str">
            <v>JLCESTACION@JLC.CL</v>
          </cell>
        </row>
        <row r="12">
          <cell r="A12">
            <v>14</v>
          </cell>
          <cell r="B12">
            <v>505000</v>
          </cell>
        </row>
        <row r="13">
          <cell r="A13">
            <v>20</v>
          </cell>
          <cell r="B13">
            <v>169061221</v>
          </cell>
        </row>
        <row r="14">
          <cell r="A14">
            <v>36</v>
          </cell>
          <cell r="B14">
            <v>211624269</v>
          </cell>
        </row>
        <row r="15">
          <cell r="A15">
            <v>101</v>
          </cell>
          <cell r="B15">
            <v>6804780060</v>
          </cell>
        </row>
        <row r="16">
          <cell r="A16">
            <v>104</v>
          </cell>
          <cell r="B16">
            <v>70000000</v>
          </cell>
        </row>
        <row r="17">
          <cell r="A17">
            <v>122</v>
          </cell>
          <cell r="B17">
            <v>10096428698</v>
          </cell>
        </row>
        <row r="18">
          <cell r="A18">
            <v>129</v>
          </cell>
          <cell r="B18">
            <v>643484959</v>
          </cell>
        </row>
        <row r="19">
          <cell r="A19">
            <v>157</v>
          </cell>
          <cell r="B19">
            <v>32726375</v>
          </cell>
        </row>
        <row r="20">
          <cell r="A20">
            <v>159</v>
          </cell>
          <cell r="B20">
            <v>14419550</v>
          </cell>
        </row>
        <row r="21">
          <cell r="A21">
            <v>162</v>
          </cell>
          <cell r="B21">
            <v>667348</v>
          </cell>
        </row>
        <row r="22">
          <cell r="A22">
            <v>225</v>
          </cell>
          <cell r="B22">
            <v>805053431</v>
          </cell>
        </row>
        <row r="23">
          <cell r="A23">
            <v>231</v>
          </cell>
          <cell r="B23">
            <v>4459982927</v>
          </cell>
        </row>
        <row r="24">
          <cell r="A24">
            <v>305</v>
          </cell>
          <cell r="B24">
            <v>-23207586</v>
          </cell>
        </row>
        <row r="25">
          <cell r="A25">
            <v>315</v>
          </cell>
          <cell r="B25">
            <v>30042015</v>
          </cell>
        </row>
        <row r="26">
          <cell r="A26">
            <v>600</v>
          </cell>
          <cell r="B26">
            <v>14337330</v>
          </cell>
        </row>
        <row r="27">
          <cell r="A27">
            <v>610</v>
          </cell>
          <cell r="B27">
            <v>14419550</v>
          </cell>
        </row>
        <row r="28">
          <cell r="A28">
            <v>624</v>
          </cell>
          <cell r="B28">
            <v>138329024</v>
          </cell>
        </row>
        <row r="29">
          <cell r="A29">
            <v>626</v>
          </cell>
          <cell r="B29">
            <v>169061221</v>
          </cell>
        </row>
        <row r="30">
          <cell r="A30">
            <v>628</v>
          </cell>
          <cell r="B30">
            <v>92307030818</v>
          </cell>
        </row>
        <row r="31">
          <cell r="A31">
            <v>631</v>
          </cell>
          <cell r="B31">
            <v>667855260</v>
          </cell>
        </row>
        <row r="32">
          <cell r="A32">
            <v>635</v>
          </cell>
          <cell r="B32">
            <v>1222067834</v>
          </cell>
        </row>
        <row r="33">
          <cell r="A33">
            <v>637</v>
          </cell>
          <cell r="B33">
            <v>153478697</v>
          </cell>
        </row>
        <row r="34">
          <cell r="A34">
            <v>643</v>
          </cell>
          <cell r="B34">
            <v>805053431</v>
          </cell>
        </row>
        <row r="35">
          <cell r="A35">
            <v>647</v>
          </cell>
          <cell r="B35">
            <v>1279022451</v>
          </cell>
        </row>
        <row r="36">
          <cell r="A36">
            <v>749</v>
          </cell>
          <cell r="B36">
            <v>14419550</v>
          </cell>
        </row>
        <row r="37">
          <cell r="A37">
            <v>775</v>
          </cell>
          <cell r="B37">
            <v>148170665</v>
          </cell>
        </row>
        <row r="38">
          <cell r="A38">
            <v>838</v>
          </cell>
          <cell r="B38">
            <v>1017572795</v>
          </cell>
        </row>
        <row r="39">
          <cell r="A39">
            <v>844</v>
          </cell>
          <cell r="B39">
            <v>149894480</v>
          </cell>
        </row>
        <row r="40">
          <cell r="A40">
            <v>849</v>
          </cell>
          <cell r="B40">
            <v>211624269</v>
          </cell>
        </row>
        <row r="41">
          <cell r="A41">
            <v>910</v>
          </cell>
          <cell r="B41">
            <v>1715985</v>
          </cell>
        </row>
        <row r="42">
          <cell r="A42">
            <v>927</v>
          </cell>
          <cell r="B42">
            <v>37707777</v>
          </cell>
        </row>
        <row r="43">
          <cell r="A43" t="str">
            <v>REMANENTE DE CREDITO</v>
          </cell>
          <cell r="B43">
            <v>0</v>
          </cell>
        </row>
        <row r="44">
          <cell r="A44">
            <v>52</v>
          </cell>
          <cell r="B44">
            <v>85</v>
          </cell>
        </row>
        <row r="45">
          <cell r="A45">
            <v>53</v>
          </cell>
          <cell r="B45">
            <v>86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 t="str">
            <v>DEVOLUCION SOLICITADA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87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 t="str">
            <v>Folio Formulario F01</v>
          </cell>
          <cell r="B58" t="str">
            <v>Fecha de movimiento F01</v>
          </cell>
        </row>
        <row r="59">
          <cell r="A59" t="str">
            <v>Folio rectificatoria</v>
          </cell>
          <cell r="B59" t="str">
            <v>Folio primitiva</v>
          </cell>
        </row>
        <row r="60">
          <cell r="A60">
            <v>0</v>
          </cell>
          <cell r="B60">
            <v>0</v>
          </cell>
        </row>
        <row r="61">
          <cell r="A61" t="str">
            <v xml:space="preserve">Esta copia de declaración no es válida como certificado. 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18</v>
          </cell>
          <cell r="B95">
            <v>805053431</v>
          </cell>
        </row>
        <row r="96">
          <cell r="A96">
            <v>31</v>
          </cell>
          <cell r="B96">
            <v>19355462</v>
          </cell>
        </row>
        <row r="97">
          <cell r="A97">
            <v>53</v>
          </cell>
          <cell r="B97">
            <v>13</v>
          </cell>
        </row>
        <row r="98">
          <cell r="A98">
            <v>102</v>
          </cell>
          <cell r="B98">
            <v>9601164052</v>
          </cell>
        </row>
        <row r="99">
          <cell r="A99">
            <v>106</v>
          </cell>
          <cell r="B99">
            <v>17159847</v>
          </cell>
        </row>
        <row r="100">
          <cell r="A100">
            <v>123</v>
          </cell>
          <cell r="B100">
            <v>9437609891</v>
          </cell>
        </row>
        <row r="101">
          <cell r="A101">
            <v>152</v>
          </cell>
          <cell r="B101">
            <v>403075</v>
          </cell>
        </row>
        <row r="102">
          <cell r="A102">
            <v>158</v>
          </cell>
          <cell r="B102">
            <v>121562418</v>
          </cell>
        </row>
        <row r="103">
          <cell r="A103">
            <v>161</v>
          </cell>
          <cell r="B103">
            <v>19579946</v>
          </cell>
        </row>
        <row r="104">
          <cell r="A104">
            <v>170</v>
          </cell>
          <cell r="B104">
            <v>121562418</v>
          </cell>
        </row>
        <row r="105">
          <cell r="A105">
            <v>226</v>
          </cell>
          <cell r="B105">
            <v>70000000</v>
          </cell>
        </row>
        <row r="106">
          <cell r="A106">
            <v>304</v>
          </cell>
          <cell r="B106">
            <v>19355462</v>
          </cell>
        </row>
        <row r="107">
          <cell r="A107">
            <v>312</v>
          </cell>
          <cell r="B107">
            <v>782</v>
          </cell>
        </row>
        <row r="108">
          <cell r="A108">
            <v>318</v>
          </cell>
          <cell r="B108">
            <v>178902862</v>
          </cell>
        </row>
        <row r="109">
          <cell r="A109">
            <v>606</v>
          </cell>
          <cell r="B109">
            <v>82220</v>
          </cell>
        </row>
        <row r="110">
          <cell r="A110">
            <v>614</v>
          </cell>
          <cell r="B110" t="str">
            <v>X</v>
          </cell>
        </row>
        <row r="111">
          <cell r="A111">
            <v>625</v>
          </cell>
          <cell r="B111">
            <v>862848904</v>
          </cell>
        </row>
        <row r="112">
          <cell r="A112">
            <v>627</v>
          </cell>
          <cell r="B112">
            <v>14337330</v>
          </cell>
        </row>
        <row r="113">
          <cell r="A113">
            <v>630</v>
          </cell>
          <cell r="B113">
            <v>89861665539</v>
          </cell>
        </row>
        <row r="114">
          <cell r="A114">
            <v>632</v>
          </cell>
          <cell r="B114">
            <v>37707777</v>
          </cell>
        </row>
        <row r="115">
          <cell r="A115">
            <v>636</v>
          </cell>
          <cell r="B115">
            <v>812297504</v>
          </cell>
        </row>
        <row r="116">
          <cell r="A116">
            <v>639</v>
          </cell>
          <cell r="B116">
            <v>146234624</v>
          </cell>
        </row>
        <row r="117">
          <cell r="A117">
            <v>645</v>
          </cell>
          <cell r="B117">
            <v>4871114998</v>
          </cell>
        </row>
        <row r="118">
          <cell r="A118">
            <v>651</v>
          </cell>
          <cell r="B118">
            <v>294563096</v>
          </cell>
        </row>
        <row r="119">
          <cell r="A119">
            <v>774</v>
          </cell>
          <cell r="B119">
            <v>3893990717</v>
          </cell>
        </row>
        <row r="120">
          <cell r="A120">
            <v>785</v>
          </cell>
          <cell r="B120">
            <v>37707777</v>
          </cell>
        </row>
        <row r="121">
          <cell r="A121">
            <v>843</v>
          </cell>
          <cell r="B121">
            <v>4871114998</v>
          </cell>
        </row>
        <row r="122">
          <cell r="A122">
            <v>847</v>
          </cell>
          <cell r="B122">
            <v>14337330</v>
          </cell>
        </row>
        <row r="123">
          <cell r="A123">
            <v>874</v>
          </cell>
          <cell r="B123">
            <v>805053431</v>
          </cell>
        </row>
        <row r="124">
          <cell r="A124">
            <v>926</v>
          </cell>
          <cell r="B124">
            <v>37707777</v>
          </cell>
        </row>
        <row r="125">
          <cell r="A125">
            <v>940</v>
          </cell>
          <cell r="B125">
            <v>420</v>
          </cell>
        </row>
        <row r="126">
          <cell r="A126">
            <v>0</v>
          </cell>
          <cell r="B126" t="str">
            <v>IMPTO. A PAGAR</v>
          </cell>
        </row>
        <row r="127">
          <cell r="A127">
            <v>23207586</v>
          </cell>
          <cell r="B127">
            <v>55</v>
          </cell>
        </row>
        <row r="128">
          <cell r="A128">
            <v>0</v>
          </cell>
          <cell r="B128">
            <v>56</v>
          </cell>
        </row>
        <row r="129">
          <cell r="A129">
            <v>0</v>
          </cell>
          <cell r="B129">
            <v>57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23207586</v>
          </cell>
          <cell r="B136" t="str">
            <v>RECARGOS POR MORA EN EL PAGO</v>
          </cell>
        </row>
        <row r="137">
          <cell r="A137">
            <v>0</v>
          </cell>
          <cell r="B137">
            <v>58</v>
          </cell>
        </row>
        <row r="138">
          <cell r="A138">
            <v>0</v>
          </cell>
          <cell r="B138">
            <v>59</v>
          </cell>
        </row>
        <row r="139">
          <cell r="A139">
            <v>0</v>
          </cell>
          <cell r="B139">
            <v>60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23207586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23207586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versoCon"/>
      <sheetName val="ReversoCon"/>
      <sheetName val="Supuestos"/>
      <sheetName val="DDJJ FUT "/>
      <sheetName val="DDJJ Capital"/>
      <sheetName val="Registros"/>
      <sheetName val="Antecedentes"/>
      <sheetName val="Enero de 2017"/>
      <sheetName val="Registrar  AT.-1"/>
      <sheetName val="Febrero 2017"/>
      <sheetName val="Reproceso RLI"/>
      <sheetName val="Reproceso IGC"/>
      <sheetName val="Registrar  AT.Actual"/>
      <sheetName val="AnversoAud"/>
      <sheetName val="ReversoAud"/>
      <sheetName val="R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CODIGO</v>
          </cell>
          <cell r="B1" t="str">
            <v>VALOR</v>
          </cell>
        </row>
        <row r="2">
          <cell r="A2">
            <v>1</v>
          </cell>
          <cell r="B2" t="str">
            <v>CAPDEVILA</v>
          </cell>
        </row>
        <row r="3">
          <cell r="A3">
            <v>2</v>
          </cell>
          <cell r="B3" t="str">
            <v>HONORATO</v>
          </cell>
        </row>
        <row r="4">
          <cell r="A4">
            <v>5</v>
          </cell>
          <cell r="B4" t="str">
            <v>JOSE LUIS</v>
          </cell>
        </row>
        <row r="5">
          <cell r="A5">
            <v>6</v>
          </cell>
          <cell r="B5" t="str">
            <v>VARGAS FONTECILLA 4193- 4199</v>
          </cell>
        </row>
        <row r="6">
          <cell r="A6">
            <v>9</v>
          </cell>
          <cell r="B6">
            <v>7731698</v>
          </cell>
        </row>
        <row r="7">
          <cell r="A7">
            <v>8</v>
          </cell>
          <cell r="B7" t="str">
            <v>QUINTA NORMAL</v>
          </cell>
        </row>
        <row r="8">
          <cell r="A8">
            <v>7</v>
          </cell>
          <cell r="B8">
            <v>240742774</v>
          </cell>
        </row>
        <row r="9">
          <cell r="A9">
            <v>3</v>
          </cell>
          <cell r="B9" t="str">
            <v>4.432.741-4</v>
          </cell>
        </row>
        <row r="10">
          <cell r="A10">
            <v>13</v>
          </cell>
          <cell r="B10" t="str">
            <v>VENTA AL POR MENOR DE COMBUSTIBLE PARA AUTOMOTORES</v>
          </cell>
        </row>
        <row r="11">
          <cell r="A11">
            <v>55</v>
          </cell>
          <cell r="B11" t="str">
            <v>JLCESTACION@JLC.CL</v>
          </cell>
        </row>
        <row r="12">
          <cell r="A12">
            <v>14</v>
          </cell>
          <cell r="B12">
            <v>505000</v>
          </cell>
        </row>
        <row r="13">
          <cell r="A13">
            <v>20</v>
          </cell>
          <cell r="B13">
            <v>133651231</v>
          </cell>
        </row>
        <row r="14">
          <cell r="A14">
            <v>36</v>
          </cell>
          <cell r="B14">
            <v>170000000</v>
          </cell>
        </row>
        <row r="15">
          <cell r="A15">
            <v>101</v>
          </cell>
          <cell r="B15">
            <v>865042582</v>
          </cell>
        </row>
        <row r="16">
          <cell r="A16">
            <v>104</v>
          </cell>
          <cell r="B16">
            <v>70000000</v>
          </cell>
        </row>
        <row r="17">
          <cell r="A17">
            <v>106</v>
          </cell>
          <cell r="B17">
            <v>19909096</v>
          </cell>
        </row>
        <row r="18">
          <cell r="A18">
            <v>123</v>
          </cell>
          <cell r="B18">
            <v>6092136925</v>
          </cell>
        </row>
        <row r="19">
          <cell r="A19">
            <v>152</v>
          </cell>
          <cell r="B19">
            <v>288270</v>
          </cell>
        </row>
        <row r="20">
          <cell r="A20">
            <v>157</v>
          </cell>
          <cell r="B20">
            <v>33959423</v>
          </cell>
        </row>
        <row r="21">
          <cell r="A21">
            <v>159</v>
          </cell>
          <cell r="B21">
            <v>14410393</v>
          </cell>
        </row>
        <row r="22">
          <cell r="A22">
            <v>162</v>
          </cell>
          <cell r="B22">
            <v>607262</v>
          </cell>
        </row>
        <row r="23">
          <cell r="A23">
            <v>170</v>
          </cell>
          <cell r="B23">
            <v>122412874</v>
          </cell>
        </row>
        <row r="24">
          <cell r="A24">
            <v>226</v>
          </cell>
          <cell r="B24">
            <v>70000000</v>
          </cell>
        </row>
        <row r="25">
          <cell r="A25">
            <v>304</v>
          </cell>
          <cell r="B25">
            <v>20932024</v>
          </cell>
        </row>
        <row r="26">
          <cell r="A26">
            <v>312</v>
          </cell>
          <cell r="B26">
            <v>782</v>
          </cell>
        </row>
        <row r="27">
          <cell r="A27">
            <v>600</v>
          </cell>
          <cell r="B27">
            <v>14337349</v>
          </cell>
        </row>
        <row r="28">
          <cell r="A28">
            <v>605</v>
          </cell>
          <cell r="B28">
            <v>8221</v>
          </cell>
        </row>
        <row r="29">
          <cell r="A29">
            <v>608</v>
          </cell>
          <cell r="B29">
            <v>720</v>
          </cell>
        </row>
        <row r="30">
          <cell r="A30">
            <v>614</v>
          </cell>
          <cell r="B30" t="str">
            <v>X</v>
          </cell>
        </row>
        <row r="31">
          <cell r="A31">
            <v>625</v>
          </cell>
          <cell r="B31">
            <v>802529575</v>
          </cell>
        </row>
        <row r="32">
          <cell r="A32">
            <v>627</v>
          </cell>
          <cell r="B32">
            <v>14337349</v>
          </cell>
        </row>
        <row r="33">
          <cell r="A33">
            <v>629</v>
          </cell>
          <cell r="B33">
            <v>272546304</v>
          </cell>
        </row>
        <row r="34">
          <cell r="A34">
            <v>631</v>
          </cell>
          <cell r="B34">
            <v>341666340</v>
          </cell>
        </row>
        <row r="35">
          <cell r="A35">
            <v>635</v>
          </cell>
          <cell r="B35">
            <v>784165723</v>
          </cell>
        </row>
        <row r="36">
          <cell r="A36">
            <v>637</v>
          </cell>
          <cell r="B36">
            <v>78300746</v>
          </cell>
        </row>
        <row r="37">
          <cell r="A37">
            <v>643</v>
          </cell>
          <cell r="B37">
            <v>668256153</v>
          </cell>
        </row>
        <row r="38">
          <cell r="A38">
            <v>647</v>
          </cell>
          <cell r="B38">
            <v>1243087760</v>
          </cell>
        </row>
        <row r="39">
          <cell r="A39">
            <v>774</v>
          </cell>
          <cell r="B39">
            <v>3712875536</v>
          </cell>
        </row>
        <row r="40">
          <cell r="A40">
            <v>785</v>
          </cell>
          <cell r="B40">
            <v>40230808</v>
          </cell>
        </row>
        <row r="41">
          <cell r="A41">
            <v>843</v>
          </cell>
          <cell r="B41">
            <v>3974488503</v>
          </cell>
        </row>
        <row r="42">
          <cell r="A42">
            <v>847</v>
          </cell>
          <cell r="B42">
            <v>14337349</v>
          </cell>
        </row>
        <row r="43">
          <cell r="A43">
            <v>874</v>
          </cell>
          <cell r="B43">
            <v>668256153</v>
          </cell>
        </row>
        <row r="44">
          <cell r="A44">
            <v>926</v>
          </cell>
          <cell r="B44">
            <v>40230808</v>
          </cell>
        </row>
        <row r="45">
          <cell r="A45">
            <v>934</v>
          </cell>
          <cell r="B45">
            <v>136917887</v>
          </cell>
        </row>
        <row r="46">
          <cell r="A46" t="str">
            <v>REMANENTE DE CREDITO</v>
          </cell>
          <cell r="B46">
            <v>0</v>
          </cell>
        </row>
        <row r="47">
          <cell r="A47">
            <v>52</v>
          </cell>
          <cell r="B47">
            <v>85</v>
          </cell>
        </row>
        <row r="48">
          <cell r="A48">
            <v>53</v>
          </cell>
          <cell r="B48">
            <v>86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 t="str">
            <v>DEVOLUCION SOLICITADA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87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 t="str">
            <v>Folio Formulario F01</v>
          </cell>
          <cell r="B61" t="str">
            <v>Fecha de movimiento F01</v>
          </cell>
        </row>
        <row r="62">
          <cell r="A62" t="str">
            <v>Folio rectificatoria</v>
          </cell>
          <cell r="B62" t="str">
            <v>Folio primitiva</v>
          </cell>
        </row>
        <row r="63">
          <cell r="A63">
            <v>0</v>
          </cell>
          <cell r="B63">
            <v>0</v>
          </cell>
        </row>
        <row r="64">
          <cell r="A64" t="str">
            <v xml:space="preserve">Esta copia de declaración no es válida como certificado. 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18</v>
          </cell>
          <cell r="B95">
            <v>668256153</v>
          </cell>
        </row>
        <row r="96">
          <cell r="A96">
            <v>31</v>
          </cell>
          <cell r="B96">
            <v>20932024</v>
          </cell>
        </row>
        <row r="97">
          <cell r="A97">
            <v>53</v>
          </cell>
          <cell r="B97">
            <v>13</v>
          </cell>
        </row>
        <row r="98">
          <cell r="A98">
            <v>102</v>
          </cell>
          <cell r="B98">
            <v>6140228120</v>
          </cell>
        </row>
        <row r="99">
          <cell r="A99">
            <v>105</v>
          </cell>
          <cell r="B99">
            <v>38808</v>
          </cell>
        </row>
        <row r="100">
          <cell r="A100">
            <v>122</v>
          </cell>
          <cell r="B100">
            <v>6652866815</v>
          </cell>
        </row>
        <row r="101">
          <cell r="A101">
            <v>129</v>
          </cell>
          <cell r="B101">
            <v>352510806</v>
          </cell>
        </row>
        <row r="102">
          <cell r="A102">
            <v>155</v>
          </cell>
          <cell r="B102">
            <v>137790</v>
          </cell>
        </row>
        <row r="103">
          <cell r="A103">
            <v>158</v>
          </cell>
          <cell r="B103">
            <v>122412874</v>
          </cell>
        </row>
        <row r="104">
          <cell r="A104">
            <v>161</v>
          </cell>
          <cell r="B104">
            <v>18166429</v>
          </cell>
        </row>
        <row r="105">
          <cell r="A105">
            <v>169</v>
          </cell>
          <cell r="B105">
            <v>537912</v>
          </cell>
        </row>
        <row r="106">
          <cell r="A106">
            <v>225</v>
          </cell>
          <cell r="B106">
            <v>668256153</v>
          </cell>
        </row>
        <row r="107">
          <cell r="A107">
            <v>231</v>
          </cell>
          <cell r="B107">
            <v>4177480459</v>
          </cell>
        </row>
        <row r="108">
          <cell r="A108">
            <v>305</v>
          </cell>
          <cell r="B108">
            <v>-15416745</v>
          </cell>
        </row>
        <row r="109">
          <cell r="A109">
            <v>315</v>
          </cell>
          <cell r="B109">
            <v>8052014</v>
          </cell>
        </row>
        <row r="110">
          <cell r="A110">
            <v>601</v>
          </cell>
          <cell r="B110">
            <v>7848</v>
          </cell>
        </row>
        <row r="111">
          <cell r="A111">
            <v>606</v>
          </cell>
          <cell r="B111">
            <v>57629</v>
          </cell>
        </row>
        <row r="112">
          <cell r="A112">
            <v>610</v>
          </cell>
          <cell r="B112">
            <v>14410327</v>
          </cell>
        </row>
        <row r="113">
          <cell r="A113">
            <v>624</v>
          </cell>
          <cell r="B113">
            <v>107526263</v>
          </cell>
        </row>
        <row r="114">
          <cell r="A114">
            <v>626</v>
          </cell>
          <cell r="B114">
            <v>133651231</v>
          </cell>
        </row>
        <row r="115">
          <cell r="A115">
            <v>628</v>
          </cell>
          <cell r="B115">
            <v>76567411742</v>
          </cell>
        </row>
        <row r="116">
          <cell r="A116">
            <v>630</v>
          </cell>
          <cell r="B116">
            <v>75034864539</v>
          </cell>
        </row>
        <row r="117">
          <cell r="A117">
            <v>632</v>
          </cell>
          <cell r="B117">
            <v>40230808</v>
          </cell>
        </row>
        <row r="118">
          <cell r="A118">
            <v>636</v>
          </cell>
          <cell r="B118">
            <v>639030636</v>
          </cell>
        </row>
        <row r="119">
          <cell r="A119">
            <v>639</v>
          </cell>
          <cell r="B119">
            <v>107526263</v>
          </cell>
        </row>
        <row r="120">
          <cell r="A120">
            <v>645</v>
          </cell>
          <cell r="B120">
            <v>3974488503</v>
          </cell>
        </row>
        <row r="121">
          <cell r="A121">
            <v>749</v>
          </cell>
          <cell r="B121">
            <v>14410393</v>
          </cell>
        </row>
        <row r="122">
          <cell r="A122">
            <v>775</v>
          </cell>
          <cell r="B122">
            <v>110792920</v>
          </cell>
        </row>
        <row r="123">
          <cell r="A123">
            <v>838</v>
          </cell>
          <cell r="B123">
            <v>921843457</v>
          </cell>
        </row>
        <row r="124">
          <cell r="A124">
            <v>844</v>
          </cell>
          <cell r="B124">
            <v>149894480</v>
          </cell>
        </row>
        <row r="125">
          <cell r="A125">
            <v>849</v>
          </cell>
          <cell r="B125">
            <v>170000000</v>
          </cell>
        </row>
        <row r="126">
          <cell r="A126">
            <v>910</v>
          </cell>
          <cell r="B126">
            <v>1990910</v>
          </cell>
        </row>
        <row r="127">
          <cell r="A127">
            <v>927</v>
          </cell>
          <cell r="B127">
            <v>40230808</v>
          </cell>
        </row>
        <row r="128">
          <cell r="A128">
            <v>940</v>
          </cell>
          <cell r="B128">
            <v>122</v>
          </cell>
        </row>
        <row r="129">
          <cell r="A129">
            <v>0</v>
          </cell>
          <cell r="B129" t="str">
            <v>IMPTO. A PAGAR</v>
          </cell>
        </row>
        <row r="130">
          <cell r="A130">
            <v>15416745</v>
          </cell>
          <cell r="B130">
            <v>55</v>
          </cell>
        </row>
        <row r="131">
          <cell r="A131">
            <v>0</v>
          </cell>
          <cell r="B131">
            <v>56</v>
          </cell>
        </row>
        <row r="132">
          <cell r="A132">
            <v>0</v>
          </cell>
          <cell r="B132">
            <v>57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15416745</v>
          </cell>
          <cell r="B139" t="str">
            <v>RECARGOS POR MORA EN EL PAGO</v>
          </cell>
        </row>
        <row r="140">
          <cell r="A140">
            <v>0</v>
          </cell>
          <cell r="B140">
            <v>58</v>
          </cell>
        </row>
        <row r="141">
          <cell r="A141">
            <v>0</v>
          </cell>
          <cell r="B141">
            <v>59</v>
          </cell>
        </row>
        <row r="142">
          <cell r="A142">
            <v>0</v>
          </cell>
          <cell r="B142">
            <v>60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15416745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15416745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9"/>
      <sheetData sheetId="10"/>
      <sheetData sheetId="11"/>
      <sheetData sheetId="12">
        <row r="2">
          <cell r="A2">
            <v>1</v>
          </cell>
          <cell r="B2" t="str">
            <v>CAPDEVILA</v>
          </cell>
        </row>
        <row r="3">
          <cell r="A3">
            <v>2</v>
          </cell>
          <cell r="B3" t="str">
            <v>HONORATO</v>
          </cell>
        </row>
        <row r="4">
          <cell r="A4">
            <v>5</v>
          </cell>
          <cell r="B4" t="str">
            <v>JOSE LUIS</v>
          </cell>
        </row>
        <row r="5">
          <cell r="A5">
            <v>6</v>
          </cell>
          <cell r="B5" t="str">
            <v>VARGAS FONTECILLA 4193- 4199</v>
          </cell>
        </row>
        <row r="6">
          <cell r="A6">
            <v>9</v>
          </cell>
          <cell r="B6">
            <v>7731698</v>
          </cell>
        </row>
        <row r="7">
          <cell r="A7">
            <v>8</v>
          </cell>
          <cell r="B7" t="str">
            <v>QUINTA NORMAL</v>
          </cell>
        </row>
        <row r="8">
          <cell r="A8">
            <v>7</v>
          </cell>
          <cell r="B8">
            <v>234710275</v>
          </cell>
        </row>
        <row r="9">
          <cell r="A9">
            <v>3</v>
          </cell>
          <cell r="B9" t="str">
            <v>4.432.741-4</v>
          </cell>
        </row>
        <row r="10">
          <cell r="A10">
            <v>13</v>
          </cell>
          <cell r="B10" t="str">
            <v>VENTA AL POR MENOR DE COMBUSTIBLE PARA AUTOMOTORES</v>
          </cell>
        </row>
        <row r="11">
          <cell r="A11">
            <v>55</v>
          </cell>
          <cell r="B11" t="str">
            <v>JLCESTACION@JLC.CL</v>
          </cell>
        </row>
        <row r="12">
          <cell r="A12">
            <v>14</v>
          </cell>
          <cell r="B12">
            <v>505000</v>
          </cell>
        </row>
        <row r="13">
          <cell r="A13">
            <v>20</v>
          </cell>
          <cell r="B13">
            <v>169061221</v>
          </cell>
        </row>
        <row r="14">
          <cell r="A14">
            <v>36</v>
          </cell>
          <cell r="B14">
            <v>211624269</v>
          </cell>
        </row>
        <row r="15">
          <cell r="A15">
            <v>101</v>
          </cell>
          <cell r="B15">
            <v>6804780060</v>
          </cell>
        </row>
        <row r="16">
          <cell r="A16">
            <v>104</v>
          </cell>
          <cell r="B16">
            <v>70000000</v>
          </cell>
        </row>
        <row r="17">
          <cell r="A17">
            <v>122</v>
          </cell>
          <cell r="B17">
            <v>10096428698</v>
          </cell>
        </row>
        <row r="18">
          <cell r="A18">
            <v>129</v>
          </cell>
          <cell r="B18">
            <v>643484959</v>
          </cell>
        </row>
        <row r="19">
          <cell r="A19">
            <v>157</v>
          </cell>
          <cell r="B19">
            <v>32726375</v>
          </cell>
        </row>
        <row r="20">
          <cell r="A20">
            <v>159</v>
          </cell>
          <cell r="B20">
            <v>14419550</v>
          </cell>
        </row>
        <row r="21">
          <cell r="A21">
            <v>162</v>
          </cell>
          <cell r="B21">
            <v>667348</v>
          </cell>
        </row>
        <row r="22">
          <cell r="A22">
            <v>225</v>
          </cell>
          <cell r="B22">
            <v>805053431</v>
          </cell>
        </row>
        <row r="23">
          <cell r="A23">
            <v>231</v>
          </cell>
          <cell r="B23">
            <v>4459982927</v>
          </cell>
        </row>
        <row r="24">
          <cell r="A24">
            <v>305</v>
          </cell>
          <cell r="B24">
            <v>-23207586</v>
          </cell>
        </row>
        <row r="25">
          <cell r="A25">
            <v>315</v>
          </cell>
          <cell r="B25">
            <v>30042015</v>
          </cell>
        </row>
        <row r="26">
          <cell r="A26">
            <v>600</v>
          </cell>
          <cell r="B26">
            <v>14337330</v>
          </cell>
        </row>
        <row r="27">
          <cell r="A27">
            <v>610</v>
          </cell>
          <cell r="B27">
            <v>14419550</v>
          </cell>
        </row>
        <row r="28">
          <cell r="A28">
            <v>624</v>
          </cell>
          <cell r="B28">
            <v>138329024</v>
          </cell>
        </row>
        <row r="29">
          <cell r="A29">
            <v>626</v>
          </cell>
          <cell r="B29">
            <v>169061221</v>
          </cell>
        </row>
        <row r="30">
          <cell r="A30">
            <v>628</v>
          </cell>
          <cell r="B30">
            <v>92307030818</v>
          </cell>
        </row>
        <row r="31">
          <cell r="A31">
            <v>631</v>
          </cell>
          <cell r="B31">
            <v>667855260</v>
          </cell>
        </row>
        <row r="32">
          <cell r="A32">
            <v>635</v>
          </cell>
          <cell r="B32">
            <v>1222067834</v>
          </cell>
        </row>
        <row r="33">
          <cell r="A33">
            <v>637</v>
          </cell>
          <cell r="B33">
            <v>153478697</v>
          </cell>
        </row>
        <row r="34">
          <cell r="A34">
            <v>643</v>
          </cell>
          <cell r="B34">
            <v>805053431</v>
          </cell>
        </row>
        <row r="35">
          <cell r="A35">
            <v>647</v>
          </cell>
          <cell r="B35">
            <v>1279022451</v>
          </cell>
        </row>
        <row r="36">
          <cell r="A36">
            <v>749</v>
          </cell>
          <cell r="B36">
            <v>14419550</v>
          </cell>
        </row>
        <row r="37">
          <cell r="A37">
            <v>775</v>
          </cell>
          <cell r="B37">
            <v>148170665</v>
          </cell>
        </row>
        <row r="38">
          <cell r="A38">
            <v>838</v>
          </cell>
          <cell r="B38">
            <v>1017572795</v>
          </cell>
        </row>
        <row r="39">
          <cell r="A39">
            <v>844</v>
          </cell>
          <cell r="B39">
            <v>149894480</v>
          </cell>
        </row>
        <row r="40">
          <cell r="A40">
            <v>849</v>
          </cell>
          <cell r="B40">
            <v>211624269</v>
          </cell>
        </row>
        <row r="41">
          <cell r="A41">
            <v>910</v>
          </cell>
          <cell r="B41">
            <v>1715985</v>
          </cell>
        </row>
        <row r="42">
          <cell r="A42">
            <v>927</v>
          </cell>
          <cell r="B42">
            <v>37707777</v>
          </cell>
        </row>
        <row r="43">
          <cell r="A43" t="str">
            <v>REMANENTE DE CREDITO</v>
          </cell>
          <cell r="B43">
            <v>0</v>
          </cell>
        </row>
        <row r="44">
          <cell r="A44">
            <v>52</v>
          </cell>
          <cell r="B44">
            <v>85</v>
          </cell>
        </row>
        <row r="45">
          <cell r="A45">
            <v>53</v>
          </cell>
          <cell r="B45">
            <v>86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 t="str">
            <v>DEVOLUCION SOLICITADA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87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 t="str">
            <v>Folio Formulario F01</v>
          </cell>
          <cell r="B58" t="str">
            <v>Fecha de movimiento F01</v>
          </cell>
        </row>
        <row r="59">
          <cell r="A59" t="str">
            <v>Folio rectificatoria</v>
          </cell>
          <cell r="B59" t="str">
            <v>Folio primitiva</v>
          </cell>
        </row>
        <row r="60">
          <cell r="A60">
            <v>0</v>
          </cell>
          <cell r="B60">
            <v>0</v>
          </cell>
        </row>
        <row r="61">
          <cell r="A61" t="str">
            <v xml:space="preserve">Esta copia de declaración no es válida como certificado. 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18</v>
          </cell>
          <cell r="B95">
            <v>805053431</v>
          </cell>
        </row>
        <row r="96">
          <cell r="A96">
            <v>31</v>
          </cell>
          <cell r="B96">
            <v>19355462</v>
          </cell>
        </row>
        <row r="97">
          <cell r="A97">
            <v>53</v>
          </cell>
          <cell r="B97">
            <v>13</v>
          </cell>
        </row>
        <row r="98">
          <cell r="A98">
            <v>102</v>
          </cell>
          <cell r="B98">
            <v>9601164052</v>
          </cell>
        </row>
        <row r="99">
          <cell r="A99">
            <v>106</v>
          </cell>
          <cell r="B99">
            <v>17159847</v>
          </cell>
        </row>
        <row r="100">
          <cell r="A100">
            <v>123</v>
          </cell>
          <cell r="B100">
            <v>9437609891</v>
          </cell>
        </row>
        <row r="101">
          <cell r="A101">
            <v>152</v>
          </cell>
          <cell r="B101">
            <v>403075</v>
          </cell>
        </row>
        <row r="102">
          <cell r="A102">
            <v>158</v>
          </cell>
          <cell r="B102">
            <v>121562418</v>
          </cell>
        </row>
        <row r="103">
          <cell r="A103">
            <v>161</v>
          </cell>
          <cell r="B103">
            <v>19579946</v>
          </cell>
        </row>
        <row r="104">
          <cell r="A104">
            <v>170</v>
          </cell>
          <cell r="B104">
            <v>121562418</v>
          </cell>
        </row>
        <row r="105">
          <cell r="A105">
            <v>226</v>
          </cell>
          <cell r="B105">
            <v>70000000</v>
          </cell>
        </row>
        <row r="106">
          <cell r="A106">
            <v>304</v>
          </cell>
          <cell r="B106">
            <v>19355462</v>
          </cell>
        </row>
        <row r="107">
          <cell r="A107">
            <v>312</v>
          </cell>
          <cell r="B107">
            <v>782</v>
          </cell>
        </row>
        <row r="108">
          <cell r="A108">
            <v>318</v>
          </cell>
          <cell r="B108">
            <v>178902862</v>
          </cell>
        </row>
        <row r="109">
          <cell r="A109">
            <v>606</v>
          </cell>
          <cell r="B109">
            <v>82220</v>
          </cell>
        </row>
        <row r="110">
          <cell r="A110">
            <v>614</v>
          </cell>
          <cell r="B110" t="str">
            <v>X</v>
          </cell>
        </row>
        <row r="111">
          <cell r="A111">
            <v>625</v>
          </cell>
          <cell r="B111">
            <v>862848904</v>
          </cell>
        </row>
        <row r="112">
          <cell r="A112">
            <v>627</v>
          </cell>
          <cell r="B112">
            <v>14337330</v>
          </cell>
        </row>
        <row r="113">
          <cell r="A113">
            <v>630</v>
          </cell>
          <cell r="B113">
            <v>89861665539</v>
          </cell>
        </row>
        <row r="114">
          <cell r="A114">
            <v>632</v>
          </cell>
          <cell r="B114">
            <v>37707777</v>
          </cell>
        </row>
        <row r="115">
          <cell r="A115">
            <v>636</v>
          </cell>
          <cell r="B115">
            <v>812297504</v>
          </cell>
        </row>
        <row r="116">
          <cell r="A116">
            <v>639</v>
          </cell>
          <cell r="B116">
            <v>146234624</v>
          </cell>
        </row>
        <row r="117">
          <cell r="A117">
            <v>645</v>
          </cell>
          <cell r="B117">
            <v>4871114998</v>
          </cell>
        </row>
        <row r="118">
          <cell r="A118">
            <v>651</v>
          </cell>
          <cell r="B118">
            <v>294563096</v>
          </cell>
        </row>
        <row r="119">
          <cell r="A119">
            <v>774</v>
          </cell>
          <cell r="B119">
            <v>3893990717</v>
          </cell>
        </row>
        <row r="120">
          <cell r="A120">
            <v>785</v>
          </cell>
          <cell r="B120">
            <v>37707777</v>
          </cell>
        </row>
        <row r="121">
          <cell r="A121">
            <v>843</v>
          </cell>
          <cell r="B121">
            <v>4871114998</v>
          </cell>
        </row>
        <row r="122">
          <cell r="A122">
            <v>847</v>
          </cell>
          <cell r="B122">
            <v>14337330</v>
          </cell>
        </row>
        <row r="123">
          <cell r="A123">
            <v>874</v>
          </cell>
          <cell r="B123">
            <v>805053431</v>
          </cell>
        </row>
        <row r="124">
          <cell r="A124">
            <v>926</v>
          </cell>
          <cell r="B124">
            <v>37707777</v>
          </cell>
        </row>
        <row r="125">
          <cell r="A125">
            <v>940</v>
          </cell>
          <cell r="B125">
            <v>420</v>
          </cell>
        </row>
        <row r="126">
          <cell r="A126">
            <v>0</v>
          </cell>
          <cell r="B126" t="str">
            <v>IMPTO. A PAGAR</v>
          </cell>
        </row>
        <row r="127">
          <cell r="A127">
            <v>23207586</v>
          </cell>
          <cell r="B127">
            <v>55</v>
          </cell>
        </row>
        <row r="128">
          <cell r="A128">
            <v>0</v>
          </cell>
          <cell r="B128">
            <v>56</v>
          </cell>
        </row>
        <row r="129">
          <cell r="A129">
            <v>0</v>
          </cell>
          <cell r="B129">
            <v>57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23207586</v>
          </cell>
          <cell r="B136" t="str">
            <v>RECARGOS POR MORA EN EL PAGO</v>
          </cell>
        </row>
        <row r="137">
          <cell r="A137">
            <v>0</v>
          </cell>
          <cell r="B137">
            <v>58</v>
          </cell>
        </row>
        <row r="138">
          <cell r="A138">
            <v>0</v>
          </cell>
          <cell r="B138">
            <v>59</v>
          </cell>
        </row>
        <row r="139">
          <cell r="A139">
            <v>0</v>
          </cell>
          <cell r="B139">
            <v>60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23207586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23207586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ampustributario.cl/" TargetMode="External"/><Relationship Id="rId1" Type="http://schemas.openxmlformats.org/officeDocument/2006/relationships/hyperlink" Target="https://www.sii.cl/servicios_online/renta/2023/rentaform.html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D1E68-8A40-46FC-91C9-B90A6C314836}">
  <dimension ref="A1:GF653"/>
  <sheetViews>
    <sheetView showGridLines="0" tabSelected="1" zoomScale="60" zoomScaleNormal="60" workbookViewId="0">
      <selection activeCell="AV15" sqref="AV15"/>
    </sheetView>
  </sheetViews>
  <sheetFormatPr baseColWidth="10" defaultRowHeight="15" x14ac:dyDescent="0.25"/>
  <cols>
    <col min="1" max="1" width="5.42578125" customWidth="1"/>
    <col min="2" max="2" width="6.140625" customWidth="1"/>
    <col min="3" max="7" width="4.140625" customWidth="1"/>
    <col min="8" max="8" width="5.5703125" customWidth="1"/>
    <col min="9" max="10" width="4.140625" customWidth="1"/>
    <col min="11" max="12" width="5.85546875" customWidth="1"/>
    <col min="13" max="14" width="5.5703125" customWidth="1"/>
    <col min="15" max="15" width="4.140625" customWidth="1"/>
    <col min="16" max="16" width="5.5703125" customWidth="1"/>
    <col min="17" max="17" width="6" customWidth="1"/>
    <col min="18" max="18" width="5.42578125" customWidth="1"/>
    <col min="19" max="19" width="6.42578125" customWidth="1"/>
    <col min="20" max="20" width="5.5703125" customWidth="1"/>
    <col min="21" max="21" width="5.42578125" customWidth="1"/>
    <col min="22" max="22" width="6.5703125" customWidth="1"/>
    <col min="23" max="23" width="6.140625" customWidth="1"/>
    <col min="24" max="24" width="5.42578125" customWidth="1"/>
    <col min="25" max="27" width="5.85546875" customWidth="1"/>
    <col min="28" max="28" width="5.42578125" customWidth="1"/>
    <col min="29" max="29" width="6.85546875" customWidth="1"/>
    <col min="30" max="30" width="5.7109375" customWidth="1"/>
    <col min="31" max="31" width="5.42578125" customWidth="1"/>
    <col min="32" max="32" width="6.140625" customWidth="1"/>
    <col min="33" max="33" width="7.140625" customWidth="1"/>
    <col min="34" max="34" width="6.140625" customWidth="1"/>
    <col min="35" max="35" width="4.140625" customWidth="1"/>
    <col min="36" max="36" width="4.5703125" customWidth="1"/>
    <col min="37" max="37" width="6.5703125" customWidth="1"/>
    <col min="38" max="38" width="5.5703125" style="1" customWidth="1"/>
    <col min="39" max="58" width="5.42578125" customWidth="1"/>
  </cols>
  <sheetData>
    <row r="1" spans="1:188" ht="15" customHeight="1" x14ac:dyDescent="0.25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80"/>
      <c r="AK1" s="1"/>
    </row>
    <row r="2" spans="1:188" ht="18.75" customHeight="1" x14ac:dyDescent="0.25">
      <c r="A2" s="178"/>
      <c r="B2" s="179"/>
      <c r="C2" s="179"/>
      <c r="D2" s="179"/>
      <c r="E2" s="179"/>
      <c r="F2" s="179"/>
      <c r="G2" s="179"/>
      <c r="H2" s="182" t="s">
        <v>616</v>
      </c>
      <c r="I2" s="179"/>
      <c r="J2" s="179"/>
      <c r="K2" s="179"/>
      <c r="L2" s="179"/>
      <c r="M2" s="179"/>
      <c r="N2" s="179"/>
      <c r="O2" s="179"/>
      <c r="P2" s="179"/>
      <c r="Q2" s="179"/>
      <c r="R2" s="181" t="s">
        <v>628</v>
      </c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80"/>
      <c r="AK2" s="1"/>
    </row>
    <row r="3" spans="1:188" ht="15.75" customHeight="1" thickBot="1" x14ac:dyDescent="0.3">
      <c r="A3" s="178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80"/>
      <c r="AK3" s="1"/>
      <c r="AM3" s="1"/>
      <c r="AN3" s="1"/>
      <c r="AO3" s="1"/>
      <c r="AP3" s="1"/>
    </row>
    <row r="4" spans="1:188" ht="15" customHeight="1" x14ac:dyDescent="0.25">
      <c r="A4" s="158"/>
      <c r="B4" s="159"/>
      <c r="C4" s="159"/>
      <c r="D4" s="159"/>
      <c r="E4" s="159"/>
      <c r="F4" s="159"/>
      <c r="G4" s="234" t="s">
        <v>0</v>
      </c>
      <c r="H4" s="234"/>
      <c r="I4" s="234"/>
      <c r="J4" s="234"/>
      <c r="K4" s="234"/>
      <c r="L4" s="234"/>
      <c r="M4" s="234"/>
      <c r="N4" s="234"/>
      <c r="O4" s="234"/>
      <c r="P4" s="234"/>
      <c r="Q4" s="235"/>
      <c r="R4" s="665" t="s">
        <v>1</v>
      </c>
      <c r="S4" s="665"/>
      <c r="T4" s="665"/>
      <c r="U4" s="665"/>
      <c r="V4" s="665"/>
      <c r="W4" s="665"/>
      <c r="X4" s="665"/>
      <c r="Y4" s="665"/>
      <c r="Z4" s="665"/>
      <c r="AA4" s="665"/>
      <c r="AB4" s="665"/>
      <c r="AC4" s="665"/>
      <c r="AD4" s="665"/>
      <c r="AE4" s="213" t="s">
        <v>2</v>
      </c>
      <c r="AF4" s="214"/>
      <c r="AG4" s="214"/>
      <c r="AH4" s="214"/>
      <c r="AI4" s="214"/>
      <c r="AJ4" s="215"/>
      <c r="AK4" s="1"/>
      <c r="AM4" s="1"/>
      <c r="AN4" s="1"/>
      <c r="AO4" s="1"/>
      <c r="AP4" s="1"/>
    </row>
    <row r="5" spans="1:188" ht="23.1" customHeight="1" x14ac:dyDescent="0.25">
      <c r="A5" s="158"/>
      <c r="B5" s="159"/>
      <c r="C5" s="159"/>
      <c r="D5" s="159"/>
      <c r="E5" s="159"/>
      <c r="F5" s="159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7"/>
      <c r="R5" s="666" t="s">
        <v>3</v>
      </c>
      <c r="S5" s="666"/>
      <c r="T5" s="666"/>
      <c r="U5" s="666"/>
      <c r="V5" s="666"/>
      <c r="W5" s="666"/>
      <c r="X5" s="666"/>
      <c r="Y5" s="667" t="s">
        <v>4</v>
      </c>
      <c r="Z5" s="667"/>
      <c r="AA5" s="667"/>
      <c r="AB5" s="667"/>
      <c r="AC5" s="667"/>
      <c r="AD5" s="667"/>
      <c r="AE5" s="216"/>
      <c r="AF5" s="217"/>
      <c r="AG5" s="217"/>
      <c r="AH5" s="217"/>
      <c r="AI5" s="217"/>
      <c r="AJ5" s="218"/>
      <c r="AK5" s="1"/>
      <c r="AM5" s="1"/>
      <c r="AN5" s="1"/>
      <c r="AO5" s="1"/>
      <c r="AP5" s="1"/>
    </row>
    <row r="6" spans="1:188" ht="35.25" customHeight="1" thickBot="1" x14ac:dyDescent="0.3">
      <c r="A6" s="158"/>
      <c r="B6" s="159"/>
      <c r="C6" s="159"/>
      <c r="D6" s="159"/>
      <c r="E6" s="159"/>
      <c r="F6" s="159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7"/>
      <c r="R6" s="664" t="s">
        <v>5</v>
      </c>
      <c r="S6" s="664"/>
      <c r="T6" s="664"/>
      <c r="U6" s="664" t="s">
        <v>6</v>
      </c>
      <c r="V6" s="664"/>
      <c r="W6" s="664"/>
      <c r="X6" s="664"/>
      <c r="Y6" s="664" t="s">
        <v>5</v>
      </c>
      <c r="Z6" s="664"/>
      <c r="AA6" s="664"/>
      <c r="AB6" s="664" t="s">
        <v>6</v>
      </c>
      <c r="AC6" s="664"/>
      <c r="AD6" s="664"/>
      <c r="AE6" s="216"/>
      <c r="AF6" s="217"/>
      <c r="AG6" s="217"/>
      <c r="AH6" s="217"/>
      <c r="AI6" s="217"/>
      <c r="AJ6" s="218"/>
      <c r="AK6" s="160" t="s">
        <v>7</v>
      </c>
      <c r="AM6" s="1"/>
      <c r="AN6" s="1"/>
      <c r="AO6" s="1"/>
      <c r="AP6" s="1"/>
      <c r="GF6" s="18" t="s">
        <v>614</v>
      </c>
    </row>
    <row r="7" spans="1:188" ht="14.45" customHeight="1" x14ac:dyDescent="0.25">
      <c r="A7" s="219" t="s">
        <v>8</v>
      </c>
      <c r="B7" s="96">
        <v>1</v>
      </c>
      <c r="C7" s="519" t="s">
        <v>9</v>
      </c>
      <c r="D7" s="519"/>
      <c r="E7" s="519"/>
      <c r="F7" s="519"/>
      <c r="G7" s="519"/>
      <c r="H7" s="519"/>
      <c r="I7" s="455"/>
      <c r="J7" s="455"/>
      <c r="K7" s="455"/>
      <c r="L7" s="455"/>
      <c r="M7" s="455"/>
      <c r="N7" s="455"/>
      <c r="O7" s="455"/>
      <c r="P7" s="455"/>
      <c r="Q7" s="47">
        <v>1592</v>
      </c>
      <c r="R7" s="520"/>
      <c r="S7" s="520"/>
      <c r="T7" s="47">
        <v>1024</v>
      </c>
      <c r="U7" s="520"/>
      <c r="V7" s="520"/>
      <c r="W7" s="520"/>
      <c r="X7" s="96">
        <v>1593</v>
      </c>
      <c r="Y7" s="520"/>
      <c r="Z7" s="520"/>
      <c r="AA7" s="96">
        <v>1025</v>
      </c>
      <c r="AB7" s="520"/>
      <c r="AC7" s="520"/>
      <c r="AD7" s="47">
        <v>104</v>
      </c>
      <c r="AE7" s="511">
        <v>0</v>
      </c>
      <c r="AF7" s="511"/>
      <c r="AG7" s="511"/>
      <c r="AH7" s="511"/>
      <c r="AI7" s="511"/>
      <c r="AJ7" s="37" t="s">
        <v>10</v>
      </c>
      <c r="AK7" s="1">
        <f t="shared" ref="AK7:AK24" si="0">+IF(AE7&gt;0,1,0)</f>
        <v>0</v>
      </c>
      <c r="AL7"/>
    </row>
    <row r="8" spans="1:188" x14ac:dyDescent="0.25">
      <c r="A8" s="220"/>
      <c r="B8" s="96">
        <v>2</v>
      </c>
      <c r="C8" s="455" t="s">
        <v>11</v>
      </c>
      <c r="D8" s="455"/>
      <c r="E8" s="455"/>
      <c r="F8" s="455"/>
      <c r="G8" s="455"/>
      <c r="H8" s="455"/>
      <c r="I8" s="455"/>
      <c r="J8" s="455"/>
      <c r="K8" s="455"/>
      <c r="L8" s="455"/>
      <c r="M8" s="455"/>
      <c r="N8" s="455"/>
      <c r="O8" s="455"/>
      <c r="P8" s="455"/>
      <c r="Q8" s="47">
        <v>1594</v>
      </c>
      <c r="R8" s="520"/>
      <c r="S8" s="520"/>
      <c r="T8" s="47">
        <v>1026</v>
      </c>
      <c r="U8" s="520"/>
      <c r="V8" s="520"/>
      <c r="W8" s="520"/>
      <c r="X8" s="96">
        <v>1595</v>
      </c>
      <c r="Y8" s="520"/>
      <c r="Z8" s="520"/>
      <c r="AA8" s="96">
        <v>1027</v>
      </c>
      <c r="AB8" s="520"/>
      <c r="AC8" s="520"/>
      <c r="AD8" s="47">
        <v>105</v>
      </c>
      <c r="AE8" s="511"/>
      <c r="AF8" s="511"/>
      <c r="AG8" s="511"/>
      <c r="AH8" s="511"/>
      <c r="AI8" s="511"/>
      <c r="AJ8" s="37" t="s">
        <v>10</v>
      </c>
      <c r="AK8" s="1">
        <f t="shared" si="0"/>
        <v>0</v>
      </c>
      <c r="AL8"/>
    </row>
    <row r="9" spans="1:188" x14ac:dyDescent="0.25">
      <c r="A9" s="220"/>
      <c r="B9" s="96">
        <v>3</v>
      </c>
      <c r="C9" s="455" t="s">
        <v>12</v>
      </c>
      <c r="D9" s="455"/>
      <c r="E9" s="455"/>
      <c r="F9" s="455"/>
      <c r="G9" s="455"/>
      <c r="H9" s="455"/>
      <c r="I9" s="455"/>
      <c r="J9" s="455"/>
      <c r="K9" s="455"/>
      <c r="L9" s="455"/>
      <c r="M9" s="455"/>
      <c r="N9" s="455"/>
      <c r="O9" s="455"/>
      <c r="P9" s="455"/>
      <c r="Q9" s="455"/>
      <c r="R9" s="455"/>
      <c r="S9" s="455"/>
      <c r="T9" s="455"/>
      <c r="U9" s="455"/>
      <c r="V9" s="455"/>
      <c r="W9" s="455"/>
      <c r="X9" s="455"/>
      <c r="Y9" s="455"/>
      <c r="Z9" s="455"/>
      <c r="AA9" s="455"/>
      <c r="AB9" s="455"/>
      <c r="AC9" s="455"/>
      <c r="AD9" s="47">
        <v>106</v>
      </c>
      <c r="AE9" s="511"/>
      <c r="AF9" s="511"/>
      <c r="AG9" s="511"/>
      <c r="AH9" s="511"/>
      <c r="AI9" s="511"/>
      <c r="AJ9" s="37" t="s">
        <v>10</v>
      </c>
      <c r="AK9" s="1">
        <f t="shared" si="0"/>
        <v>0</v>
      </c>
      <c r="AL9"/>
    </row>
    <row r="10" spans="1:188" x14ac:dyDescent="0.25">
      <c r="A10" s="220"/>
      <c r="B10" s="96">
        <v>4</v>
      </c>
      <c r="C10" s="521" t="s">
        <v>13</v>
      </c>
      <c r="D10" s="521"/>
      <c r="E10" s="521"/>
      <c r="F10" s="521"/>
      <c r="G10" s="521"/>
      <c r="H10" s="521"/>
      <c r="I10" s="521"/>
      <c r="J10" s="521"/>
      <c r="K10" s="521"/>
      <c r="L10" s="521"/>
      <c r="M10" s="521"/>
      <c r="N10" s="521"/>
      <c r="O10" s="521"/>
      <c r="P10" s="521"/>
      <c r="Q10" s="521"/>
      <c r="R10" s="521"/>
      <c r="S10" s="521"/>
      <c r="T10" s="521"/>
      <c r="U10" s="521"/>
      <c r="V10" s="521"/>
      <c r="W10" s="521"/>
      <c r="X10" s="521"/>
      <c r="Y10" s="521"/>
      <c r="Z10" s="521"/>
      <c r="AA10" s="47">
        <v>603</v>
      </c>
      <c r="AB10" s="520"/>
      <c r="AC10" s="520"/>
      <c r="AD10" s="47">
        <v>108</v>
      </c>
      <c r="AE10" s="511"/>
      <c r="AF10" s="511"/>
      <c r="AG10" s="511"/>
      <c r="AH10" s="511"/>
      <c r="AI10" s="511"/>
      <c r="AJ10" s="37" t="s">
        <v>10</v>
      </c>
      <c r="AK10" s="1">
        <f t="shared" si="0"/>
        <v>0</v>
      </c>
      <c r="AL10"/>
    </row>
    <row r="11" spans="1:188" ht="33" customHeight="1" x14ac:dyDescent="0.25">
      <c r="A11" s="220"/>
      <c r="B11" s="96">
        <v>5</v>
      </c>
      <c r="C11" s="491" t="s">
        <v>14</v>
      </c>
      <c r="D11" s="491"/>
      <c r="E11" s="491"/>
      <c r="F11" s="491"/>
      <c r="G11" s="491"/>
      <c r="H11" s="491"/>
      <c r="I11" s="491"/>
      <c r="J11" s="491"/>
      <c r="K11" s="491"/>
      <c r="L11" s="491"/>
      <c r="M11" s="491"/>
      <c r="N11" s="491"/>
      <c r="O11" s="491"/>
      <c r="P11" s="491"/>
      <c r="Q11" s="47">
        <v>1721</v>
      </c>
      <c r="R11" s="520"/>
      <c r="S11" s="520"/>
      <c r="T11" s="96">
        <v>1722</v>
      </c>
      <c r="U11" s="520"/>
      <c r="V11" s="520"/>
      <c r="W11" s="520"/>
      <c r="X11" s="96">
        <v>1596</v>
      </c>
      <c r="Y11" s="520"/>
      <c r="Z11" s="520"/>
      <c r="AA11" s="96">
        <v>954</v>
      </c>
      <c r="AB11" s="520"/>
      <c r="AC11" s="520"/>
      <c r="AD11" s="47">
        <v>955</v>
      </c>
      <c r="AE11" s="511"/>
      <c r="AF11" s="511"/>
      <c r="AG11" s="511"/>
      <c r="AH11" s="511"/>
      <c r="AI11" s="511"/>
      <c r="AJ11" s="97" t="s">
        <v>10</v>
      </c>
      <c r="AK11" s="1">
        <f t="shared" si="0"/>
        <v>0</v>
      </c>
      <c r="AL11"/>
    </row>
    <row r="12" spans="1:188" ht="33.950000000000003" customHeight="1" x14ac:dyDescent="0.25">
      <c r="A12" s="220"/>
      <c r="B12" s="96">
        <v>6</v>
      </c>
      <c r="C12" s="491" t="s">
        <v>15</v>
      </c>
      <c r="D12" s="491"/>
      <c r="E12" s="491"/>
      <c r="F12" s="491"/>
      <c r="G12" s="491"/>
      <c r="H12" s="491"/>
      <c r="I12" s="491"/>
      <c r="J12" s="491"/>
      <c r="K12" s="491"/>
      <c r="L12" s="491"/>
      <c r="M12" s="491"/>
      <c r="N12" s="491"/>
      <c r="O12" s="491"/>
      <c r="P12" s="491"/>
      <c r="Q12" s="47">
        <v>1597</v>
      </c>
      <c r="R12" s="520"/>
      <c r="S12" s="520"/>
      <c r="T12" s="47">
        <v>1598</v>
      </c>
      <c r="U12" s="520"/>
      <c r="V12" s="520"/>
      <c r="W12" s="520"/>
      <c r="X12" s="47">
        <v>1599</v>
      </c>
      <c r="Y12" s="520"/>
      <c r="Z12" s="520"/>
      <c r="AA12" s="47">
        <v>1631</v>
      </c>
      <c r="AB12" s="520"/>
      <c r="AC12" s="520"/>
      <c r="AD12" s="47">
        <v>1632</v>
      </c>
      <c r="AE12" s="511"/>
      <c r="AF12" s="511"/>
      <c r="AG12" s="511"/>
      <c r="AH12" s="511"/>
      <c r="AI12" s="511"/>
      <c r="AJ12" s="97" t="s">
        <v>10</v>
      </c>
      <c r="AK12" s="1">
        <f t="shared" si="0"/>
        <v>0</v>
      </c>
      <c r="AL12"/>
    </row>
    <row r="13" spans="1:188" ht="19.5" customHeight="1" x14ac:dyDescent="0.25">
      <c r="A13" s="220"/>
      <c r="B13" s="96">
        <v>7</v>
      </c>
      <c r="C13" s="455" t="s">
        <v>16</v>
      </c>
      <c r="D13" s="455"/>
      <c r="E13" s="455"/>
      <c r="F13" s="455"/>
      <c r="G13" s="455"/>
      <c r="H13" s="455"/>
      <c r="I13" s="455"/>
      <c r="J13" s="455"/>
      <c r="K13" s="455"/>
      <c r="L13" s="455"/>
      <c r="M13" s="455"/>
      <c r="N13" s="455"/>
      <c r="O13" s="455"/>
      <c r="P13" s="455"/>
      <c r="Q13" s="455"/>
      <c r="R13" s="455"/>
      <c r="S13" s="455"/>
      <c r="T13" s="455"/>
      <c r="U13" s="455"/>
      <c r="V13" s="455"/>
      <c r="W13" s="455"/>
      <c r="X13" s="455"/>
      <c r="Y13" s="455"/>
      <c r="Z13" s="455"/>
      <c r="AA13" s="455"/>
      <c r="AB13" s="455"/>
      <c r="AC13" s="455"/>
      <c r="AD13" s="47">
        <v>110</v>
      </c>
      <c r="AE13" s="511"/>
      <c r="AF13" s="511"/>
      <c r="AG13" s="511"/>
      <c r="AH13" s="511"/>
      <c r="AI13" s="511"/>
      <c r="AJ13" s="37" t="s">
        <v>10</v>
      </c>
      <c r="AK13" s="1">
        <f t="shared" si="0"/>
        <v>0</v>
      </c>
      <c r="AL13"/>
    </row>
    <row r="14" spans="1:188" ht="30" customHeight="1" x14ac:dyDescent="0.25">
      <c r="A14" s="220"/>
      <c r="B14" s="96">
        <v>8</v>
      </c>
      <c r="C14" s="491" t="s">
        <v>17</v>
      </c>
      <c r="D14" s="491"/>
      <c r="E14" s="491"/>
      <c r="F14" s="491"/>
      <c r="G14" s="491"/>
      <c r="H14" s="491"/>
      <c r="I14" s="491"/>
      <c r="J14" s="491"/>
      <c r="K14" s="491"/>
      <c r="L14" s="491"/>
      <c r="M14" s="491"/>
      <c r="N14" s="491"/>
      <c r="O14" s="491"/>
      <c r="P14" s="491"/>
      <c r="Q14" s="491"/>
      <c r="R14" s="491"/>
      <c r="S14" s="491"/>
      <c r="T14" s="491"/>
      <c r="U14" s="491"/>
      <c r="V14" s="491"/>
      <c r="W14" s="491"/>
      <c r="X14" s="491"/>
      <c r="Y14" s="491"/>
      <c r="Z14" s="491"/>
      <c r="AA14" s="47">
        <v>605</v>
      </c>
      <c r="AB14" s="520"/>
      <c r="AC14" s="520"/>
      <c r="AD14" s="47">
        <v>155</v>
      </c>
      <c r="AE14" s="511"/>
      <c r="AF14" s="511"/>
      <c r="AG14" s="511"/>
      <c r="AH14" s="511"/>
      <c r="AI14" s="511"/>
      <c r="AJ14" s="37" t="s">
        <v>10</v>
      </c>
      <c r="AK14" s="1">
        <f t="shared" si="0"/>
        <v>0</v>
      </c>
      <c r="AL14"/>
    </row>
    <row r="15" spans="1:188" x14ac:dyDescent="0.25">
      <c r="A15" s="220"/>
      <c r="B15" s="96">
        <v>9</v>
      </c>
      <c r="C15" s="455" t="s">
        <v>18</v>
      </c>
      <c r="D15" s="455"/>
      <c r="E15" s="455"/>
      <c r="F15" s="455"/>
      <c r="G15" s="455"/>
      <c r="H15" s="455"/>
      <c r="I15" s="455"/>
      <c r="J15" s="455"/>
      <c r="K15" s="455"/>
      <c r="L15" s="455"/>
      <c r="M15" s="455"/>
      <c r="N15" s="455"/>
      <c r="O15" s="455"/>
      <c r="P15" s="455"/>
      <c r="Q15" s="47">
        <v>1633</v>
      </c>
      <c r="R15" s="520"/>
      <c r="S15" s="520"/>
      <c r="T15" s="96">
        <v>1105</v>
      </c>
      <c r="U15" s="520"/>
      <c r="V15" s="520"/>
      <c r="W15" s="520"/>
      <c r="X15" s="96">
        <v>1634</v>
      </c>
      <c r="Y15" s="520"/>
      <c r="Z15" s="520"/>
      <c r="AA15" s="47">
        <v>606</v>
      </c>
      <c r="AB15" s="520"/>
      <c r="AC15" s="520"/>
      <c r="AD15" s="47">
        <v>152</v>
      </c>
      <c r="AE15" s="668"/>
      <c r="AF15" s="668"/>
      <c r="AG15" s="668"/>
      <c r="AH15" s="668"/>
      <c r="AI15" s="668"/>
      <c r="AJ15" s="37" t="s">
        <v>10</v>
      </c>
      <c r="AK15" s="1">
        <f t="shared" si="0"/>
        <v>0</v>
      </c>
      <c r="AL15"/>
    </row>
    <row r="16" spans="1:188" x14ac:dyDescent="0.25">
      <c r="A16" s="220"/>
      <c r="B16" s="96">
        <v>10</v>
      </c>
      <c r="C16" s="455" t="s">
        <v>19</v>
      </c>
      <c r="D16" s="455"/>
      <c r="E16" s="455"/>
      <c r="F16" s="455"/>
      <c r="G16" s="455"/>
      <c r="H16" s="455"/>
      <c r="I16" s="455"/>
      <c r="J16" s="455"/>
      <c r="K16" s="455"/>
      <c r="L16" s="455"/>
      <c r="M16" s="455"/>
      <c r="N16" s="455"/>
      <c r="O16" s="455"/>
      <c r="P16" s="455"/>
      <c r="Q16" s="455"/>
      <c r="R16" s="455"/>
      <c r="S16" s="455"/>
      <c r="T16" s="455"/>
      <c r="U16" s="455"/>
      <c r="V16" s="455"/>
      <c r="W16" s="455"/>
      <c r="X16" s="47">
        <v>1635</v>
      </c>
      <c r="Y16" s="520"/>
      <c r="Z16" s="520"/>
      <c r="AA16" s="47">
        <v>1031</v>
      </c>
      <c r="AB16" s="520"/>
      <c r="AC16" s="520"/>
      <c r="AD16" s="47">
        <v>1032</v>
      </c>
      <c r="AE16" s="668"/>
      <c r="AF16" s="668"/>
      <c r="AG16" s="668"/>
      <c r="AH16" s="668"/>
      <c r="AI16" s="668"/>
      <c r="AJ16" s="37" t="s">
        <v>10</v>
      </c>
      <c r="AK16" s="1">
        <f t="shared" si="0"/>
        <v>0</v>
      </c>
      <c r="AL16"/>
    </row>
    <row r="17" spans="1:38" x14ac:dyDescent="0.25">
      <c r="A17" s="220"/>
      <c r="B17" s="96">
        <v>11</v>
      </c>
      <c r="C17" s="455" t="s">
        <v>20</v>
      </c>
      <c r="D17" s="455"/>
      <c r="E17" s="455"/>
      <c r="F17" s="455"/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55"/>
      <c r="R17" s="455"/>
      <c r="S17" s="455"/>
      <c r="T17" s="455"/>
      <c r="U17" s="455"/>
      <c r="V17" s="455"/>
      <c r="W17" s="455"/>
      <c r="X17" s="455"/>
      <c r="Y17" s="455"/>
      <c r="Z17" s="455"/>
      <c r="AA17" s="455"/>
      <c r="AB17" s="455"/>
      <c r="AC17" s="455"/>
      <c r="AD17" s="47">
        <v>1104</v>
      </c>
      <c r="AE17" s="511"/>
      <c r="AF17" s="511"/>
      <c r="AG17" s="511"/>
      <c r="AH17" s="511"/>
      <c r="AI17" s="511"/>
      <c r="AJ17" s="37" t="s">
        <v>10</v>
      </c>
      <c r="AK17" s="1">
        <f t="shared" si="0"/>
        <v>0</v>
      </c>
      <c r="AL17"/>
    </row>
    <row r="18" spans="1:38" ht="26.45" customHeight="1" x14ac:dyDescent="0.25">
      <c r="A18" s="220"/>
      <c r="B18" s="96">
        <v>12</v>
      </c>
      <c r="C18" s="491" t="s">
        <v>21</v>
      </c>
      <c r="D18" s="491"/>
      <c r="E18" s="491"/>
      <c r="F18" s="491"/>
      <c r="G18" s="491"/>
      <c r="H18" s="491"/>
      <c r="I18" s="491"/>
      <c r="J18" s="491"/>
      <c r="K18" s="47">
        <v>1098</v>
      </c>
      <c r="L18" s="512">
        <v>0</v>
      </c>
      <c r="M18" s="512"/>
      <c r="N18" s="512"/>
      <c r="O18" s="512"/>
      <c r="P18" s="512"/>
      <c r="Q18" s="491" t="s">
        <v>22</v>
      </c>
      <c r="R18" s="491"/>
      <c r="S18" s="491"/>
      <c r="T18" s="491"/>
      <c r="U18" s="491"/>
      <c r="V18" s="491"/>
      <c r="W18" s="491"/>
      <c r="X18" s="47">
        <v>1030</v>
      </c>
      <c r="Y18" s="512">
        <v>0</v>
      </c>
      <c r="Z18" s="512"/>
      <c r="AA18" s="512"/>
      <c r="AB18" s="512"/>
      <c r="AC18" s="512"/>
      <c r="AD18" s="47">
        <v>161</v>
      </c>
      <c r="AE18" s="511">
        <f>+Y18+L18</f>
        <v>0</v>
      </c>
      <c r="AF18" s="511"/>
      <c r="AG18" s="511"/>
      <c r="AH18" s="511"/>
      <c r="AI18" s="511"/>
      <c r="AJ18" s="37" t="s">
        <v>10</v>
      </c>
      <c r="AK18" s="1">
        <f t="shared" si="0"/>
        <v>0</v>
      </c>
      <c r="AL18"/>
    </row>
    <row r="19" spans="1:38" x14ac:dyDescent="0.25">
      <c r="A19" s="220"/>
      <c r="B19" s="96">
        <v>13</v>
      </c>
      <c r="C19" s="455" t="s">
        <v>23</v>
      </c>
      <c r="D19" s="455"/>
      <c r="E19" s="455"/>
      <c r="F19" s="455"/>
      <c r="G19" s="455"/>
      <c r="H19" s="455"/>
      <c r="I19" s="455"/>
      <c r="J19" s="455"/>
      <c r="K19" s="455"/>
      <c r="L19" s="455"/>
      <c r="M19" s="455"/>
      <c r="N19" s="455"/>
      <c r="O19" s="455"/>
      <c r="P19" s="455"/>
      <c r="Q19" s="455"/>
      <c r="R19" s="455"/>
      <c r="S19" s="455"/>
      <c r="T19" s="455"/>
      <c r="U19" s="455"/>
      <c r="V19" s="455"/>
      <c r="W19" s="455"/>
      <c r="X19" s="455"/>
      <c r="Y19" s="455"/>
      <c r="Z19" s="455"/>
      <c r="AA19" s="455"/>
      <c r="AB19" s="455"/>
      <c r="AC19" s="455"/>
      <c r="AD19" s="47">
        <v>1774</v>
      </c>
      <c r="AE19" s="511"/>
      <c r="AF19" s="511"/>
      <c r="AG19" s="511"/>
      <c r="AH19" s="511"/>
      <c r="AI19" s="511"/>
      <c r="AJ19" s="37" t="s">
        <v>10</v>
      </c>
      <c r="AK19" s="1">
        <f t="shared" si="0"/>
        <v>0</v>
      </c>
      <c r="AL19"/>
    </row>
    <row r="20" spans="1:38" ht="25.5" customHeight="1" thickBot="1" x14ac:dyDescent="0.3">
      <c r="A20" s="221"/>
      <c r="B20" s="96">
        <v>14</v>
      </c>
      <c r="C20" s="455" t="s">
        <v>24</v>
      </c>
      <c r="D20" s="455"/>
      <c r="E20" s="455"/>
      <c r="F20" s="455"/>
      <c r="G20" s="455"/>
      <c r="H20" s="455"/>
      <c r="I20" s="455"/>
      <c r="J20" s="455"/>
      <c r="K20" s="47">
        <v>159</v>
      </c>
      <c r="L20" s="512">
        <v>0</v>
      </c>
      <c r="M20" s="512"/>
      <c r="N20" s="512"/>
      <c r="O20" s="512"/>
      <c r="P20" s="512"/>
      <c r="Q20" s="491" t="s">
        <v>25</v>
      </c>
      <c r="R20" s="491"/>
      <c r="S20" s="491"/>
      <c r="T20" s="491"/>
      <c r="U20" s="491"/>
      <c r="V20" s="491"/>
      <c r="W20" s="491"/>
      <c r="X20" s="47">
        <v>748</v>
      </c>
      <c r="Y20" s="512">
        <v>0</v>
      </c>
      <c r="Z20" s="512"/>
      <c r="AA20" s="512"/>
      <c r="AB20" s="512"/>
      <c r="AC20" s="512"/>
      <c r="AD20" s="47">
        <v>749</v>
      </c>
      <c r="AE20" s="511">
        <f>+Y20+L20</f>
        <v>0</v>
      </c>
      <c r="AF20" s="511"/>
      <c r="AG20" s="511"/>
      <c r="AH20" s="511"/>
      <c r="AI20" s="511"/>
      <c r="AJ20" s="37" t="s">
        <v>10</v>
      </c>
      <c r="AK20" s="1">
        <f t="shared" si="0"/>
        <v>0</v>
      </c>
      <c r="AL20"/>
    </row>
    <row r="21" spans="1:38" ht="30.6" customHeight="1" x14ac:dyDescent="0.25">
      <c r="A21" s="219" t="s">
        <v>26</v>
      </c>
      <c r="B21" s="96">
        <v>15</v>
      </c>
      <c r="C21" s="513" t="s">
        <v>27</v>
      </c>
      <c r="D21" s="513"/>
      <c r="E21" s="513"/>
      <c r="F21" s="513"/>
      <c r="G21" s="513"/>
      <c r="H21" s="513"/>
      <c r="I21" s="513"/>
      <c r="J21" s="513"/>
      <c r="K21" s="47">
        <v>166</v>
      </c>
      <c r="L21" s="512">
        <v>0</v>
      </c>
      <c r="M21" s="512"/>
      <c r="N21" s="512"/>
      <c r="O21" s="512"/>
      <c r="P21" s="512"/>
      <c r="Q21" s="491" t="s">
        <v>28</v>
      </c>
      <c r="R21" s="491"/>
      <c r="S21" s="491"/>
      <c r="T21" s="491"/>
      <c r="U21" s="491"/>
      <c r="V21" s="491"/>
      <c r="W21" s="491"/>
      <c r="X21" s="47">
        <v>907</v>
      </c>
      <c r="Y21" s="512">
        <v>0</v>
      </c>
      <c r="Z21" s="512"/>
      <c r="AA21" s="512"/>
      <c r="AB21" s="512"/>
      <c r="AC21" s="512"/>
      <c r="AD21" s="47">
        <v>764</v>
      </c>
      <c r="AE21" s="511">
        <f>+Y21+L21</f>
        <v>0</v>
      </c>
      <c r="AF21" s="511"/>
      <c r="AG21" s="511"/>
      <c r="AH21" s="511"/>
      <c r="AI21" s="511"/>
      <c r="AJ21" s="38" t="s">
        <v>29</v>
      </c>
      <c r="AK21" s="1">
        <f t="shared" si="0"/>
        <v>0</v>
      </c>
      <c r="AL21"/>
    </row>
    <row r="22" spans="1:38" x14ac:dyDescent="0.25">
      <c r="A22" s="220"/>
      <c r="B22" s="96">
        <v>16</v>
      </c>
      <c r="C22" s="457" t="s">
        <v>30</v>
      </c>
      <c r="D22" s="457"/>
      <c r="E22" s="457"/>
      <c r="F22" s="457"/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57"/>
      <c r="R22" s="457"/>
      <c r="S22" s="457"/>
      <c r="T22" s="457"/>
      <c r="U22" s="457"/>
      <c r="V22" s="457"/>
      <c r="W22" s="457"/>
      <c r="X22" s="457"/>
      <c r="Y22" s="457"/>
      <c r="Z22" s="457"/>
      <c r="AA22" s="457"/>
      <c r="AB22" s="457"/>
      <c r="AC22" s="457"/>
      <c r="AD22" s="47">
        <v>169</v>
      </c>
      <c r="AE22" s="661"/>
      <c r="AF22" s="661"/>
      <c r="AG22" s="661"/>
      <c r="AH22" s="661"/>
      <c r="AI22" s="661"/>
      <c r="AJ22" s="38" t="s">
        <v>29</v>
      </c>
      <c r="AK22" s="1">
        <f t="shared" si="0"/>
        <v>0</v>
      </c>
      <c r="AL22"/>
    </row>
    <row r="23" spans="1:38" ht="18.95" customHeight="1" x14ac:dyDescent="0.25">
      <c r="A23" s="220"/>
      <c r="B23" s="98">
        <v>17</v>
      </c>
      <c r="C23" s="500" t="s">
        <v>31</v>
      </c>
      <c r="D23" s="500"/>
      <c r="E23" s="500"/>
      <c r="F23" s="500"/>
      <c r="G23" s="500"/>
      <c r="H23" s="500"/>
      <c r="I23" s="500"/>
      <c r="J23" s="500"/>
      <c r="K23" s="500"/>
      <c r="L23" s="500"/>
      <c r="M23" s="500"/>
      <c r="N23" s="500"/>
      <c r="O23" s="500"/>
      <c r="P23" s="500"/>
      <c r="Q23" s="500"/>
      <c r="R23" s="500"/>
      <c r="S23" s="500"/>
      <c r="T23" s="500"/>
      <c r="U23" s="500"/>
      <c r="V23" s="500"/>
      <c r="W23" s="500"/>
      <c r="X23" s="500"/>
      <c r="Y23" s="500"/>
      <c r="Z23" s="500"/>
      <c r="AA23" s="500"/>
      <c r="AB23" s="500"/>
      <c r="AC23" s="500"/>
      <c r="AD23" s="98">
        <v>1833</v>
      </c>
      <c r="AE23" s="515"/>
      <c r="AF23" s="515"/>
      <c r="AG23" s="515"/>
      <c r="AH23" s="515"/>
      <c r="AI23" s="515"/>
      <c r="AJ23" s="99" t="s">
        <v>29</v>
      </c>
      <c r="AK23" s="1">
        <f t="shared" si="0"/>
        <v>0</v>
      </c>
      <c r="AL23"/>
    </row>
    <row r="24" spans="1:38" x14ac:dyDescent="0.25">
      <c r="A24" s="220"/>
      <c r="B24" s="47">
        <f t="shared" ref="B24:B34" si="1">+B23+1</f>
        <v>18</v>
      </c>
      <c r="C24" s="455" t="s">
        <v>32</v>
      </c>
      <c r="D24" s="455"/>
      <c r="E24" s="455"/>
      <c r="F24" s="455"/>
      <c r="G24" s="455"/>
      <c r="H24" s="455"/>
      <c r="I24" s="455"/>
      <c r="J24" s="455"/>
      <c r="K24" s="455"/>
      <c r="L24" s="455"/>
      <c r="M24" s="455"/>
      <c r="N24" s="455"/>
      <c r="O24" s="455"/>
      <c r="P24" s="455"/>
      <c r="Q24" s="455"/>
      <c r="R24" s="455"/>
      <c r="S24" s="455"/>
      <c r="T24" s="455"/>
      <c r="U24" s="455"/>
      <c r="V24" s="455"/>
      <c r="W24" s="455"/>
      <c r="X24" s="455"/>
      <c r="Y24" s="455"/>
      <c r="Z24" s="455"/>
      <c r="AA24" s="455"/>
      <c r="AB24" s="455"/>
      <c r="AC24" s="455"/>
      <c r="AD24" s="47">
        <v>158</v>
      </c>
      <c r="AE24" s="515">
        <f>SUM(AE7:AI20)-AE21-AE22-AE23</f>
        <v>0</v>
      </c>
      <c r="AF24" s="515"/>
      <c r="AG24" s="515"/>
      <c r="AH24" s="515"/>
      <c r="AI24" s="515"/>
      <c r="AJ24" s="100" t="s">
        <v>33</v>
      </c>
      <c r="AK24" s="1">
        <f t="shared" si="0"/>
        <v>0</v>
      </c>
      <c r="AL24"/>
    </row>
    <row r="25" spans="1:38" x14ac:dyDescent="0.25">
      <c r="A25" s="220"/>
      <c r="B25" s="47">
        <f t="shared" si="1"/>
        <v>19</v>
      </c>
      <c r="C25" s="455" t="s">
        <v>34</v>
      </c>
      <c r="D25" s="455"/>
      <c r="E25" s="455"/>
      <c r="F25" s="455"/>
      <c r="G25" s="455"/>
      <c r="H25" s="455"/>
      <c r="I25" s="455"/>
      <c r="J25" s="455"/>
      <c r="K25" s="455"/>
      <c r="L25" s="455"/>
      <c r="M25" s="455"/>
      <c r="N25" s="455"/>
      <c r="O25" s="455"/>
      <c r="P25" s="455"/>
      <c r="Q25" s="455"/>
      <c r="R25" s="455"/>
      <c r="S25" s="455"/>
      <c r="T25" s="455"/>
      <c r="U25" s="455"/>
      <c r="V25" s="455"/>
      <c r="W25" s="455"/>
      <c r="X25" s="455"/>
      <c r="Y25" s="455"/>
      <c r="Z25" s="455"/>
      <c r="AA25" s="455"/>
      <c r="AB25" s="455"/>
      <c r="AC25" s="455"/>
      <c r="AD25" s="47">
        <v>111</v>
      </c>
      <c r="AE25" s="661"/>
      <c r="AF25" s="661"/>
      <c r="AG25" s="661"/>
      <c r="AH25" s="661"/>
      <c r="AI25" s="661"/>
      <c r="AJ25" s="38" t="s">
        <v>29</v>
      </c>
      <c r="AK25" s="1">
        <f>+IF(AE25&gt;0,1,0)</f>
        <v>0</v>
      </c>
      <c r="AL25"/>
    </row>
    <row r="26" spans="1:38" ht="38.1" customHeight="1" x14ac:dyDescent="0.25">
      <c r="A26" s="220"/>
      <c r="B26" s="47">
        <f t="shared" si="1"/>
        <v>20</v>
      </c>
      <c r="C26" s="455" t="s">
        <v>35</v>
      </c>
      <c r="D26" s="455"/>
      <c r="E26" s="455"/>
      <c r="F26" s="455"/>
      <c r="G26" s="455"/>
      <c r="H26" s="455"/>
      <c r="I26" s="455"/>
      <c r="J26" s="455"/>
      <c r="K26" s="47">
        <v>750</v>
      </c>
      <c r="L26" s="662"/>
      <c r="M26" s="662"/>
      <c r="N26" s="662"/>
      <c r="O26" s="662"/>
      <c r="P26" s="662"/>
      <c r="Q26" s="455" t="s">
        <v>36</v>
      </c>
      <c r="R26" s="455"/>
      <c r="S26" s="455"/>
      <c r="T26" s="455"/>
      <c r="U26" s="455"/>
      <c r="V26" s="455"/>
      <c r="W26" s="455"/>
      <c r="X26" s="47">
        <v>740</v>
      </c>
      <c r="Y26" s="663"/>
      <c r="Z26" s="663"/>
      <c r="AA26" s="663"/>
      <c r="AB26" s="663"/>
      <c r="AC26" s="663"/>
      <c r="AD26" s="47">
        <v>751</v>
      </c>
      <c r="AE26" s="661">
        <f>+Y26+L26</f>
        <v>0</v>
      </c>
      <c r="AF26" s="661"/>
      <c r="AG26" s="661"/>
      <c r="AH26" s="661"/>
      <c r="AI26" s="661"/>
      <c r="AJ26" s="38" t="s">
        <v>29</v>
      </c>
      <c r="AK26" s="1">
        <f>+IF(AE26&gt;0,1,0)</f>
        <v>0</v>
      </c>
      <c r="AL26"/>
    </row>
    <row r="27" spans="1:38" ht="29.1" customHeight="1" x14ac:dyDescent="0.25">
      <c r="A27" s="220"/>
      <c r="B27" s="47">
        <f t="shared" si="1"/>
        <v>21</v>
      </c>
      <c r="C27" s="455" t="s">
        <v>37</v>
      </c>
      <c r="D27" s="455"/>
      <c r="E27" s="455"/>
      <c r="F27" s="455"/>
      <c r="G27" s="455"/>
      <c r="H27" s="455"/>
      <c r="I27" s="455"/>
      <c r="J27" s="455"/>
      <c r="K27" s="47">
        <v>822</v>
      </c>
      <c r="L27" s="663"/>
      <c r="M27" s="663"/>
      <c r="N27" s="663"/>
      <c r="O27" s="663"/>
      <c r="P27" s="663"/>
      <c r="Q27" s="455" t="s">
        <v>38</v>
      </c>
      <c r="R27" s="455"/>
      <c r="S27" s="455"/>
      <c r="T27" s="455"/>
      <c r="U27" s="455"/>
      <c r="V27" s="455"/>
      <c r="W27" s="455"/>
      <c r="X27" s="47">
        <v>765</v>
      </c>
      <c r="Y27" s="663"/>
      <c r="Z27" s="663"/>
      <c r="AA27" s="663"/>
      <c r="AB27" s="663"/>
      <c r="AC27" s="663"/>
      <c r="AD27" s="47">
        <v>766</v>
      </c>
      <c r="AE27" s="661">
        <f>+Y27+L27</f>
        <v>0</v>
      </c>
      <c r="AF27" s="661"/>
      <c r="AG27" s="661"/>
      <c r="AH27" s="661"/>
      <c r="AI27" s="661"/>
      <c r="AJ27" s="38" t="s">
        <v>29</v>
      </c>
      <c r="AK27" s="1">
        <f>+IF(AE27&gt;0,1,0)</f>
        <v>0</v>
      </c>
      <c r="AL27"/>
    </row>
    <row r="28" spans="1:38" ht="14.45" customHeight="1" thickBot="1" x14ac:dyDescent="0.3">
      <c r="A28" s="221"/>
      <c r="B28" s="47">
        <f t="shared" si="1"/>
        <v>22</v>
      </c>
      <c r="C28" s="514" t="s">
        <v>39</v>
      </c>
      <c r="D28" s="514"/>
      <c r="E28" s="514"/>
      <c r="F28" s="514"/>
      <c r="G28" s="514"/>
      <c r="H28" s="514"/>
      <c r="I28" s="514"/>
      <c r="J28" s="514"/>
      <c r="K28" s="514"/>
      <c r="L28" s="514"/>
      <c r="M28" s="514"/>
      <c r="N28" s="514"/>
      <c r="O28" s="514"/>
      <c r="P28" s="514"/>
      <c r="Q28" s="514"/>
      <c r="R28" s="514"/>
      <c r="S28" s="514"/>
      <c r="T28" s="514"/>
      <c r="U28" s="514"/>
      <c r="V28" s="514"/>
      <c r="W28" s="514"/>
      <c r="X28" s="514"/>
      <c r="Y28" s="514"/>
      <c r="Z28" s="514"/>
      <c r="AA28" s="514"/>
      <c r="AB28" s="514"/>
      <c r="AC28" s="514"/>
      <c r="AD28" s="47">
        <v>170</v>
      </c>
      <c r="AE28" s="515">
        <f>AE24-AE25-AE26-AE27</f>
        <v>0</v>
      </c>
      <c r="AF28" s="515"/>
      <c r="AG28" s="515"/>
      <c r="AH28" s="515"/>
      <c r="AI28" s="515"/>
      <c r="AJ28" s="100" t="s">
        <v>33</v>
      </c>
      <c r="AK28" s="1">
        <f>+IF(AE28&gt;0,1,0)</f>
        <v>0</v>
      </c>
      <c r="AL28"/>
    </row>
    <row r="29" spans="1:38" ht="15" customHeight="1" x14ac:dyDescent="0.25">
      <c r="A29" s="658" t="s">
        <v>40</v>
      </c>
      <c r="B29" s="48">
        <f t="shared" si="1"/>
        <v>23</v>
      </c>
      <c r="C29" s="455" t="s">
        <v>41</v>
      </c>
      <c r="D29" s="455"/>
      <c r="E29" s="455"/>
      <c r="F29" s="455"/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55"/>
      <c r="R29" s="455"/>
      <c r="S29" s="455"/>
      <c r="T29" s="455"/>
      <c r="U29" s="455"/>
      <c r="V29" s="455"/>
      <c r="W29" s="455"/>
      <c r="X29" s="47">
        <v>157</v>
      </c>
      <c r="Y29" s="516">
        <f>ROUND(+AE28*+VLOOKUP(AE28,'Tabla IGC'!C7:F14,3)-+VLOOKUP(AE28,'Tabla IGC'!C7:F14,4),0)</f>
        <v>0</v>
      </c>
      <c r="Z29" s="516"/>
      <c r="AA29" s="516"/>
      <c r="AB29" s="516"/>
      <c r="AC29" s="516"/>
      <c r="AD29" s="37" t="s">
        <v>10</v>
      </c>
      <c r="AE29" s="46"/>
      <c r="AF29" s="46"/>
      <c r="AG29" s="46"/>
      <c r="AH29" s="46"/>
      <c r="AI29" s="46"/>
      <c r="AJ29" s="57"/>
      <c r="AK29" s="1">
        <f t="shared" ref="AK29:AK56" si="2">+IF(Y29&gt;1,1,0)</f>
        <v>0</v>
      </c>
      <c r="AL29"/>
    </row>
    <row r="30" spans="1:38" x14ac:dyDescent="0.25">
      <c r="A30" s="659"/>
      <c r="B30" s="101">
        <f t="shared" si="1"/>
        <v>24</v>
      </c>
      <c r="C30" s="455" t="s">
        <v>42</v>
      </c>
      <c r="D30" s="455"/>
      <c r="E30" s="455"/>
      <c r="F30" s="455"/>
      <c r="G30" s="455"/>
      <c r="H30" s="455"/>
      <c r="I30" s="455"/>
      <c r="J30" s="455"/>
      <c r="K30" s="455"/>
      <c r="L30" s="455"/>
      <c r="M30" s="455"/>
      <c r="N30" s="455"/>
      <c r="O30" s="455"/>
      <c r="P30" s="455"/>
      <c r="Q30" s="455"/>
      <c r="R30" s="455"/>
      <c r="S30" s="455"/>
      <c r="T30" s="455"/>
      <c r="U30" s="455"/>
      <c r="V30" s="455"/>
      <c r="W30" s="455"/>
      <c r="X30" s="47">
        <v>1017</v>
      </c>
      <c r="Y30" s="517"/>
      <c r="Z30" s="518"/>
      <c r="AA30" s="518"/>
      <c r="AB30" s="518"/>
      <c r="AC30" s="518"/>
      <c r="AD30" s="37" t="s">
        <v>10</v>
      </c>
      <c r="AE30" s="46"/>
      <c r="AF30" s="46"/>
      <c r="AG30" s="46"/>
      <c r="AH30" s="46"/>
      <c r="AI30" s="46"/>
      <c r="AJ30" s="57"/>
      <c r="AK30" s="1">
        <f t="shared" si="2"/>
        <v>0</v>
      </c>
      <c r="AL30"/>
    </row>
    <row r="31" spans="1:38" x14ac:dyDescent="0.25">
      <c r="A31" s="659"/>
      <c r="B31" s="101">
        <f t="shared" si="1"/>
        <v>25</v>
      </c>
      <c r="C31" s="455" t="s">
        <v>43</v>
      </c>
      <c r="D31" s="455"/>
      <c r="E31" s="455"/>
      <c r="F31" s="455"/>
      <c r="G31" s="455"/>
      <c r="H31" s="455"/>
      <c r="I31" s="455"/>
      <c r="J31" s="455"/>
      <c r="K31" s="455"/>
      <c r="L31" s="455"/>
      <c r="M31" s="455"/>
      <c r="N31" s="455"/>
      <c r="O31" s="455"/>
      <c r="P31" s="455"/>
      <c r="Q31" s="455"/>
      <c r="R31" s="455"/>
      <c r="S31" s="455"/>
      <c r="T31" s="455"/>
      <c r="U31" s="455"/>
      <c r="V31" s="455"/>
      <c r="W31" s="455"/>
      <c r="X31" s="47">
        <v>1033</v>
      </c>
      <c r="Y31" s="517"/>
      <c r="Z31" s="518"/>
      <c r="AA31" s="518"/>
      <c r="AB31" s="518"/>
      <c r="AC31" s="518"/>
      <c r="AD31" s="37" t="s">
        <v>10</v>
      </c>
      <c r="AE31" s="46"/>
      <c r="AF31" s="46"/>
      <c r="AG31" s="46"/>
      <c r="AH31" s="46"/>
      <c r="AI31" s="46"/>
      <c r="AJ31" s="57"/>
      <c r="AK31" s="1">
        <f t="shared" si="2"/>
        <v>0</v>
      </c>
      <c r="AL31"/>
    </row>
    <row r="32" spans="1:38" x14ac:dyDescent="0.25">
      <c r="A32" s="659"/>
      <c r="B32" s="101">
        <f t="shared" si="1"/>
        <v>26</v>
      </c>
      <c r="C32" s="455" t="s">
        <v>44</v>
      </c>
      <c r="D32" s="455"/>
      <c r="E32" s="455"/>
      <c r="F32" s="455"/>
      <c r="G32" s="455"/>
      <c r="H32" s="455"/>
      <c r="I32" s="455"/>
      <c r="J32" s="455"/>
      <c r="K32" s="455"/>
      <c r="L32" s="455"/>
      <c r="M32" s="455"/>
      <c r="N32" s="455"/>
      <c r="O32" s="455"/>
      <c r="P32" s="455"/>
      <c r="Q32" s="455"/>
      <c r="R32" s="455"/>
      <c r="S32" s="455"/>
      <c r="T32" s="455"/>
      <c r="U32" s="455"/>
      <c r="V32" s="455"/>
      <c r="W32" s="455"/>
      <c r="X32" s="47">
        <v>201</v>
      </c>
      <c r="Y32" s="517"/>
      <c r="Z32" s="518"/>
      <c r="AA32" s="518"/>
      <c r="AB32" s="518"/>
      <c r="AC32" s="518"/>
      <c r="AD32" s="37" t="s">
        <v>10</v>
      </c>
      <c r="AE32" s="46"/>
      <c r="AF32" s="46"/>
      <c r="AG32" s="46"/>
      <c r="AH32" s="46"/>
      <c r="AI32" s="46"/>
      <c r="AJ32" s="57"/>
      <c r="AK32" s="1">
        <f t="shared" si="2"/>
        <v>0</v>
      </c>
      <c r="AL32"/>
    </row>
    <row r="33" spans="1:38" x14ac:dyDescent="0.25">
      <c r="A33" s="659"/>
      <c r="B33" s="101">
        <f t="shared" si="1"/>
        <v>27</v>
      </c>
      <c r="C33" s="455" t="s">
        <v>45</v>
      </c>
      <c r="D33" s="455"/>
      <c r="E33" s="455"/>
      <c r="F33" s="455"/>
      <c r="G33" s="455"/>
      <c r="H33" s="455"/>
      <c r="I33" s="455"/>
      <c r="J33" s="455"/>
      <c r="K33" s="455"/>
      <c r="L33" s="455"/>
      <c r="M33" s="455"/>
      <c r="N33" s="455"/>
      <c r="O33" s="455"/>
      <c r="P33" s="455"/>
      <c r="Q33" s="455"/>
      <c r="R33" s="455"/>
      <c r="S33" s="455"/>
      <c r="T33" s="455"/>
      <c r="U33" s="455"/>
      <c r="V33" s="455"/>
      <c r="W33" s="455"/>
      <c r="X33" s="47">
        <v>1035</v>
      </c>
      <c r="Y33" s="517"/>
      <c r="Z33" s="518"/>
      <c r="AA33" s="518"/>
      <c r="AB33" s="518"/>
      <c r="AC33" s="518"/>
      <c r="AD33" s="37" t="s">
        <v>10</v>
      </c>
      <c r="AE33" s="46"/>
      <c r="AF33" s="46"/>
      <c r="AG33" s="46"/>
      <c r="AH33" s="46"/>
      <c r="AI33" s="46"/>
      <c r="AJ33" s="57"/>
      <c r="AK33" s="1">
        <f t="shared" si="2"/>
        <v>0</v>
      </c>
      <c r="AL33"/>
    </row>
    <row r="34" spans="1:38" ht="15.75" thickBot="1" x14ac:dyDescent="0.3">
      <c r="A34" s="660"/>
      <c r="B34" s="102">
        <f t="shared" si="1"/>
        <v>28</v>
      </c>
      <c r="C34" s="457" t="s">
        <v>46</v>
      </c>
      <c r="D34" s="457"/>
      <c r="E34" s="457"/>
      <c r="F34" s="457"/>
      <c r="G34" s="457"/>
      <c r="H34" s="457"/>
      <c r="I34" s="457"/>
      <c r="J34" s="457"/>
      <c r="K34" s="457"/>
      <c r="L34" s="457"/>
      <c r="M34" s="457"/>
      <c r="N34" s="457"/>
      <c r="O34" s="457"/>
      <c r="P34" s="457"/>
      <c r="Q34" s="457"/>
      <c r="R34" s="457"/>
      <c r="S34" s="457"/>
      <c r="T34" s="457"/>
      <c r="U34" s="457"/>
      <c r="V34" s="457"/>
      <c r="W34" s="457"/>
      <c r="X34" s="47">
        <v>910</v>
      </c>
      <c r="Y34" s="517"/>
      <c r="Z34" s="518"/>
      <c r="AA34" s="518"/>
      <c r="AB34" s="518"/>
      <c r="AC34" s="518"/>
      <c r="AD34" s="37" t="s">
        <v>10</v>
      </c>
      <c r="AE34" s="46"/>
      <c r="AF34" s="46"/>
      <c r="AG34" s="46"/>
      <c r="AH34" s="46"/>
      <c r="AI34" s="46"/>
      <c r="AJ34" s="57"/>
      <c r="AK34" s="1">
        <f t="shared" si="2"/>
        <v>0</v>
      </c>
      <c r="AL34"/>
    </row>
    <row r="35" spans="1:38" ht="14.45" customHeight="1" x14ac:dyDescent="0.25">
      <c r="A35" s="219" t="s">
        <v>47</v>
      </c>
      <c r="B35" s="103">
        <f>+B34+1</f>
        <v>29</v>
      </c>
      <c r="C35" s="455" t="s">
        <v>48</v>
      </c>
      <c r="D35" s="455"/>
      <c r="E35" s="455"/>
      <c r="F35" s="455"/>
      <c r="G35" s="455"/>
      <c r="H35" s="455"/>
      <c r="I35" s="455"/>
      <c r="J35" s="455"/>
      <c r="K35" s="455"/>
      <c r="L35" s="455"/>
      <c r="M35" s="455"/>
      <c r="N35" s="455"/>
      <c r="O35" s="455"/>
      <c r="P35" s="455"/>
      <c r="Q35" s="455"/>
      <c r="R35" s="455"/>
      <c r="S35" s="455"/>
      <c r="T35" s="455"/>
      <c r="U35" s="455"/>
      <c r="V35" s="455"/>
      <c r="W35" s="455"/>
      <c r="X35" s="47">
        <v>1036</v>
      </c>
      <c r="Y35" s="505"/>
      <c r="Z35" s="505"/>
      <c r="AA35" s="505"/>
      <c r="AB35" s="505"/>
      <c r="AC35" s="505"/>
      <c r="AD35" s="38" t="s">
        <v>29</v>
      </c>
      <c r="AE35" s="46"/>
      <c r="AF35" s="46"/>
      <c r="AG35" s="46"/>
      <c r="AH35" s="46"/>
      <c r="AI35" s="46"/>
      <c r="AJ35" s="57"/>
      <c r="AK35" s="1">
        <f t="shared" si="2"/>
        <v>0</v>
      </c>
      <c r="AL35"/>
    </row>
    <row r="36" spans="1:38" x14ac:dyDescent="0.25">
      <c r="A36" s="220"/>
      <c r="B36" s="101">
        <f t="shared" ref="B36:B99" si="3">+B35+1</f>
        <v>30</v>
      </c>
      <c r="C36" s="455" t="s">
        <v>49</v>
      </c>
      <c r="D36" s="455"/>
      <c r="E36" s="455"/>
      <c r="F36" s="455"/>
      <c r="G36" s="455"/>
      <c r="H36" s="455"/>
      <c r="I36" s="455"/>
      <c r="J36" s="455"/>
      <c r="K36" s="455"/>
      <c r="L36" s="455"/>
      <c r="M36" s="455"/>
      <c r="N36" s="455"/>
      <c r="O36" s="455"/>
      <c r="P36" s="455"/>
      <c r="Q36" s="455"/>
      <c r="R36" s="455"/>
      <c r="S36" s="455"/>
      <c r="T36" s="455"/>
      <c r="U36" s="455"/>
      <c r="V36" s="455"/>
      <c r="W36" s="455"/>
      <c r="X36" s="47">
        <v>1101</v>
      </c>
      <c r="Y36" s="505">
        <v>0</v>
      </c>
      <c r="Z36" s="505"/>
      <c r="AA36" s="505"/>
      <c r="AB36" s="505"/>
      <c r="AC36" s="505"/>
      <c r="AD36" s="38" t="s">
        <v>29</v>
      </c>
      <c r="AE36" s="46"/>
      <c r="AF36" s="46"/>
      <c r="AG36" s="46"/>
      <c r="AH36" s="46"/>
      <c r="AI36" s="46"/>
      <c r="AJ36" s="57"/>
      <c r="AK36" s="1">
        <f t="shared" si="2"/>
        <v>0</v>
      </c>
      <c r="AL36"/>
    </row>
    <row r="37" spans="1:38" x14ac:dyDescent="0.25">
      <c r="A37" s="220"/>
      <c r="B37" s="101">
        <f t="shared" si="3"/>
        <v>31</v>
      </c>
      <c r="C37" s="455" t="s">
        <v>50</v>
      </c>
      <c r="D37" s="455"/>
      <c r="E37" s="455"/>
      <c r="F37" s="455"/>
      <c r="G37" s="455"/>
      <c r="H37" s="455"/>
      <c r="I37" s="455"/>
      <c r="J37" s="455"/>
      <c r="K37" s="455"/>
      <c r="L37" s="455"/>
      <c r="M37" s="455"/>
      <c r="N37" s="455"/>
      <c r="O37" s="455"/>
      <c r="P37" s="455"/>
      <c r="Q37" s="455"/>
      <c r="R37" s="455"/>
      <c r="S37" s="455"/>
      <c r="T37" s="455"/>
      <c r="U37" s="455"/>
      <c r="V37" s="455"/>
      <c r="W37" s="455"/>
      <c r="X37" s="47">
        <v>135</v>
      </c>
      <c r="Y37" s="505"/>
      <c r="Z37" s="505"/>
      <c r="AA37" s="505"/>
      <c r="AB37" s="505"/>
      <c r="AC37" s="505"/>
      <c r="AD37" s="38" t="s">
        <v>29</v>
      </c>
      <c r="AE37" s="46"/>
      <c r="AF37" s="46"/>
      <c r="AG37" s="46"/>
      <c r="AH37" s="46"/>
      <c r="AI37" s="46"/>
      <c r="AJ37" s="57"/>
      <c r="AK37" s="1">
        <f t="shared" si="2"/>
        <v>0</v>
      </c>
      <c r="AL37"/>
    </row>
    <row r="38" spans="1:38" x14ac:dyDescent="0.25">
      <c r="A38" s="220"/>
      <c r="B38" s="101">
        <f t="shared" si="3"/>
        <v>32</v>
      </c>
      <c r="C38" s="457" t="s">
        <v>51</v>
      </c>
      <c r="D38" s="457"/>
      <c r="E38" s="457"/>
      <c r="F38" s="457"/>
      <c r="G38" s="457"/>
      <c r="H38" s="457"/>
      <c r="I38" s="457"/>
      <c r="J38" s="457"/>
      <c r="K38" s="457"/>
      <c r="L38" s="457"/>
      <c r="M38" s="457"/>
      <c r="N38" s="457"/>
      <c r="O38" s="457"/>
      <c r="P38" s="457"/>
      <c r="Q38" s="457"/>
      <c r="R38" s="457"/>
      <c r="S38" s="457"/>
      <c r="T38" s="457"/>
      <c r="U38" s="457"/>
      <c r="V38" s="457"/>
      <c r="W38" s="457"/>
      <c r="X38" s="47">
        <v>136</v>
      </c>
      <c r="Y38" s="505"/>
      <c r="Z38" s="505"/>
      <c r="AA38" s="505"/>
      <c r="AB38" s="505"/>
      <c r="AC38" s="505"/>
      <c r="AD38" s="38" t="s">
        <v>29</v>
      </c>
      <c r="AE38" s="46"/>
      <c r="AF38" s="46"/>
      <c r="AG38" s="46"/>
      <c r="AH38" s="46"/>
      <c r="AI38" s="46"/>
      <c r="AJ38" s="57"/>
      <c r="AK38" s="1">
        <f t="shared" si="2"/>
        <v>0</v>
      </c>
      <c r="AL38"/>
    </row>
    <row r="39" spans="1:38" x14ac:dyDescent="0.25">
      <c r="A39" s="220"/>
      <c r="B39" s="101">
        <f t="shared" si="3"/>
        <v>33</v>
      </c>
      <c r="C39" s="455" t="s">
        <v>52</v>
      </c>
      <c r="D39" s="455"/>
      <c r="E39" s="455"/>
      <c r="F39" s="455"/>
      <c r="G39" s="455"/>
      <c r="H39" s="455"/>
      <c r="I39" s="455"/>
      <c r="J39" s="455"/>
      <c r="K39" s="455"/>
      <c r="L39" s="455"/>
      <c r="M39" s="455"/>
      <c r="N39" s="455"/>
      <c r="O39" s="455"/>
      <c r="P39" s="455"/>
      <c r="Q39" s="455"/>
      <c r="R39" s="455"/>
      <c r="S39" s="455"/>
      <c r="T39" s="455"/>
      <c r="U39" s="455"/>
      <c r="V39" s="455"/>
      <c r="W39" s="455"/>
      <c r="X39" s="47">
        <v>176</v>
      </c>
      <c r="Y39" s="505"/>
      <c r="Z39" s="505"/>
      <c r="AA39" s="505"/>
      <c r="AB39" s="505"/>
      <c r="AC39" s="505"/>
      <c r="AD39" s="38" t="s">
        <v>29</v>
      </c>
      <c r="AE39" s="46"/>
      <c r="AF39" s="46"/>
      <c r="AG39" s="46"/>
      <c r="AH39" s="46"/>
      <c r="AI39" s="46"/>
      <c r="AJ39" s="57"/>
      <c r="AK39" s="1">
        <f t="shared" si="2"/>
        <v>0</v>
      </c>
      <c r="AL39"/>
    </row>
    <row r="40" spans="1:38" x14ac:dyDescent="0.25">
      <c r="A40" s="220"/>
      <c r="B40" s="101">
        <f t="shared" si="3"/>
        <v>34</v>
      </c>
      <c r="C40" s="455" t="s">
        <v>53</v>
      </c>
      <c r="D40" s="455"/>
      <c r="E40" s="455"/>
      <c r="F40" s="455"/>
      <c r="G40" s="455"/>
      <c r="H40" s="455"/>
      <c r="I40" s="455"/>
      <c r="J40" s="455"/>
      <c r="K40" s="455"/>
      <c r="L40" s="455"/>
      <c r="M40" s="455"/>
      <c r="N40" s="455"/>
      <c r="O40" s="455"/>
      <c r="P40" s="455"/>
      <c r="Q40" s="455"/>
      <c r="R40" s="455"/>
      <c r="S40" s="455"/>
      <c r="T40" s="455"/>
      <c r="U40" s="455"/>
      <c r="V40" s="455"/>
      <c r="W40" s="455"/>
      <c r="X40" s="47">
        <v>752</v>
      </c>
      <c r="Y40" s="505"/>
      <c r="Z40" s="505"/>
      <c r="AA40" s="505"/>
      <c r="AB40" s="505"/>
      <c r="AC40" s="505"/>
      <c r="AD40" s="38" t="s">
        <v>29</v>
      </c>
      <c r="AE40" s="46"/>
      <c r="AF40" s="46"/>
      <c r="AG40" s="46"/>
      <c r="AH40" s="46"/>
      <c r="AI40" s="46"/>
      <c r="AJ40" s="57"/>
      <c r="AK40" s="1">
        <f t="shared" si="2"/>
        <v>0</v>
      </c>
      <c r="AL40"/>
    </row>
    <row r="41" spans="1:38" x14ac:dyDescent="0.25">
      <c r="A41" s="220"/>
      <c r="B41" s="101">
        <f t="shared" si="3"/>
        <v>35</v>
      </c>
      <c r="C41" s="455" t="s">
        <v>54</v>
      </c>
      <c r="D41" s="455"/>
      <c r="E41" s="455"/>
      <c r="F41" s="455"/>
      <c r="G41" s="455"/>
      <c r="H41" s="455"/>
      <c r="I41" s="455"/>
      <c r="J41" s="455"/>
      <c r="K41" s="455"/>
      <c r="L41" s="455"/>
      <c r="M41" s="455"/>
      <c r="N41" s="455"/>
      <c r="O41" s="455"/>
      <c r="P41" s="455"/>
      <c r="Q41" s="455"/>
      <c r="R41" s="455"/>
      <c r="S41" s="455"/>
      <c r="T41" s="455"/>
      <c r="U41" s="455"/>
      <c r="V41" s="455"/>
      <c r="W41" s="455"/>
      <c r="X41" s="47">
        <v>608</v>
      </c>
      <c r="Y41" s="505"/>
      <c r="Z41" s="505"/>
      <c r="AA41" s="505"/>
      <c r="AB41" s="505"/>
      <c r="AC41" s="505"/>
      <c r="AD41" s="38" t="s">
        <v>29</v>
      </c>
      <c r="AE41" s="46"/>
      <c r="AF41" s="46"/>
      <c r="AG41" s="46"/>
      <c r="AH41" s="46"/>
      <c r="AI41" s="46"/>
      <c r="AJ41" s="57"/>
      <c r="AK41" s="1">
        <f t="shared" si="2"/>
        <v>0</v>
      </c>
      <c r="AL41"/>
    </row>
    <row r="42" spans="1:38" x14ac:dyDescent="0.25">
      <c r="A42" s="220"/>
      <c r="B42" s="101">
        <f t="shared" si="3"/>
        <v>36</v>
      </c>
      <c r="C42" s="455" t="s">
        <v>55</v>
      </c>
      <c r="D42" s="455"/>
      <c r="E42" s="455"/>
      <c r="F42" s="455"/>
      <c r="G42" s="455"/>
      <c r="H42" s="455"/>
      <c r="I42" s="455"/>
      <c r="J42" s="455"/>
      <c r="K42" s="455"/>
      <c r="L42" s="455"/>
      <c r="M42" s="455"/>
      <c r="N42" s="455"/>
      <c r="O42" s="455"/>
      <c r="P42" s="455"/>
      <c r="Q42" s="455"/>
      <c r="R42" s="455"/>
      <c r="S42" s="455"/>
      <c r="T42" s="455"/>
      <c r="U42" s="455"/>
      <c r="V42" s="455"/>
      <c r="W42" s="455"/>
      <c r="X42" s="47">
        <v>1636</v>
      </c>
      <c r="Y42" s="505"/>
      <c r="Z42" s="505"/>
      <c r="AA42" s="505"/>
      <c r="AB42" s="505"/>
      <c r="AC42" s="505"/>
      <c r="AD42" s="38" t="s">
        <v>29</v>
      </c>
      <c r="AE42" s="46"/>
      <c r="AF42" s="46"/>
      <c r="AG42" s="46"/>
      <c r="AH42" s="46"/>
      <c r="AI42" s="46"/>
      <c r="AJ42" s="57"/>
      <c r="AK42" s="1">
        <f t="shared" si="2"/>
        <v>0</v>
      </c>
      <c r="AL42"/>
    </row>
    <row r="43" spans="1:38" x14ac:dyDescent="0.25">
      <c r="A43" s="220"/>
      <c r="B43" s="101">
        <f t="shared" si="3"/>
        <v>37</v>
      </c>
      <c r="C43" s="455" t="s">
        <v>56</v>
      </c>
      <c r="D43" s="455"/>
      <c r="E43" s="455"/>
      <c r="F43" s="455"/>
      <c r="G43" s="455"/>
      <c r="H43" s="455"/>
      <c r="I43" s="455"/>
      <c r="J43" s="455"/>
      <c r="K43" s="455"/>
      <c r="L43" s="455"/>
      <c r="M43" s="455"/>
      <c r="N43" s="455"/>
      <c r="O43" s="455"/>
      <c r="P43" s="455"/>
      <c r="Q43" s="455"/>
      <c r="R43" s="455"/>
      <c r="S43" s="455"/>
      <c r="T43" s="455"/>
      <c r="U43" s="455"/>
      <c r="V43" s="455"/>
      <c r="W43" s="455"/>
      <c r="X43" s="47">
        <v>1637</v>
      </c>
      <c r="Y43" s="505"/>
      <c r="Z43" s="505"/>
      <c r="AA43" s="505"/>
      <c r="AB43" s="505"/>
      <c r="AC43" s="505"/>
      <c r="AD43" s="38" t="s">
        <v>29</v>
      </c>
      <c r="AE43" s="46"/>
      <c r="AF43" s="46"/>
      <c r="AG43" s="46"/>
      <c r="AH43" s="46"/>
      <c r="AI43" s="46"/>
      <c r="AJ43" s="57"/>
      <c r="AK43" s="1">
        <f t="shared" si="2"/>
        <v>0</v>
      </c>
      <c r="AL43"/>
    </row>
    <row r="44" spans="1:38" x14ac:dyDescent="0.25">
      <c r="A44" s="220"/>
      <c r="B44" s="101">
        <f t="shared" si="3"/>
        <v>38</v>
      </c>
      <c r="C44" s="455" t="s">
        <v>57</v>
      </c>
      <c r="D44" s="455"/>
      <c r="E44" s="455"/>
      <c r="F44" s="455"/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55"/>
      <c r="R44" s="455"/>
      <c r="S44" s="455"/>
      <c r="T44" s="455"/>
      <c r="U44" s="455"/>
      <c r="V44" s="455"/>
      <c r="W44" s="455"/>
      <c r="X44" s="47">
        <v>1638</v>
      </c>
      <c r="Y44" s="505"/>
      <c r="Z44" s="505"/>
      <c r="AA44" s="505"/>
      <c r="AB44" s="505"/>
      <c r="AC44" s="505"/>
      <c r="AD44" s="38" t="s">
        <v>29</v>
      </c>
      <c r="AE44" s="46"/>
      <c r="AF44" s="46"/>
      <c r="AG44" s="46"/>
      <c r="AH44" s="46"/>
      <c r="AI44" s="46"/>
      <c r="AJ44" s="57"/>
      <c r="AK44" s="1">
        <f t="shared" si="2"/>
        <v>0</v>
      </c>
      <c r="AL44"/>
    </row>
    <row r="45" spans="1:38" x14ac:dyDescent="0.25">
      <c r="A45" s="220"/>
      <c r="B45" s="101">
        <f t="shared" si="3"/>
        <v>39</v>
      </c>
      <c r="C45" s="455" t="s">
        <v>58</v>
      </c>
      <c r="D45" s="455"/>
      <c r="E45" s="455"/>
      <c r="F45" s="455"/>
      <c r="G45" s="455"/>
      <c r="H45" s="455"/>
      <c r="I45" s="455"/>
      <c r="J45" s="455"/>
      <c r="K45" s="455"/>
      <c r="L45" s="455"/>
      <c r="M45" s="455"/>
      <c r="N45" s="455"/>
      <c r="O45" s="455"/>
      <c r="P45" s="455"/>
      <c r="Q45" s="455"/>
      <c r="R45" s="455"/>
      <c r="S45" s="455"/>
      <c r="T45" s="455"/>
      <c r="U45" s="455"/>
      <c r="V45" s="455"/>
      <c r="W45" s="455"/>
      <c r="X45" s="47">
        <v>895</v>
      </c>
      <c r="Y45" s="505"/>
      <c r="Z45" s="505"/>
      <c r="AA45" s="505"/>
      <c r="AB45" s="505"/>
      <c r="AC45" s="505"/>
      <c r="AD45" s="38" t="s">
        <v>29</v>
      </c>
      <c r="AE45" s="46"/>
      <c r="AF45" s="46"/>
      <c r="AG45" s="46"/>
      <c r="AH45" s="46"/>
      <c r="AI45" s="46"/>
      <c r="AJ45" s="57"/>
      <c r="AK45" s="1">
        <f t="shared" si="2"/>
        <v>0</v>
      </c>
      <c r="AL45"/>
    </row>
    <row r="46" spans="1:38" x14ac:dyDescent="0.25">
      <c r="A46" s="220"/>
      <c r="B46" s="101">
        <f t="shared" si="3"/>
        <v>40</v>
      </c>
      <c r="C46" s="455" t="s">
        <v>59</v>
      </c>
      <c r="D46" s="455"/>
      <c r="E46" s="455"/>
      <c r="F46" s="455"/>
      <c r="G46" s="455"/>
      <c r="H46" s="455"/>
      <c r="I46" s="455"/>
      <c r="J46" s="455"/>
      <c r="K46" s="455"/>
      <c r="L46" s="455"/>
      <c r="M46" s="455"/>
      <c r="N46" s="455"/>
      <c r="O46" s="455"/>
      <c r="P46" s="455"/>
      <c r="Q46" s="455"/>
      <c r="R46" s="455"/>
      <c r="S46" s="455"/>
      <c r="T46" s="455"/>
      <c r="U46" s="455"/>
      <c r="V46" s="455"/>
      <c r="W46" s="455"/>
      <c r="X46" s="47">
        <v>867</v>
      </c>
      <c r="Y46" s="505"/>
      <c r="Z46" s="505"/>
      <c r="AA46" s="505"/>
      <c r="AB46" s="505"/>
      <c r="AC46" s="505"/>
      <c r="AD46" s="38" t="s">
        <v>29</v>
      </c>
      <c r="AE46" s="46"/>
      <c r="AF46" s="46"/>
      <c r="AG46" s="46"/>
      <c r="AH46" s="46"/>
      <c r="AI46" s="46"/>
      <c r="AJ46" s="57"/>
      <c r="AK46" s="1">
        <f t="shared" si="2"/>
        <v>0</v>
      </c>
      <c r="AL46"/>
    </row>
    <row r="47" spans="1:38" x14ac:dyDescent="0.25">
      <c r="A47" s="220"/>
      <c r="B47" s="101">
        <f t="shared" si="3"/>
        <v>41</v>
      </c>
      <c r="C47" s="455" t="s">
        <v>60</v>
      </c>
      <c r="D47" s="455"/>
      <c r="E47" s="455"/>
      <c r="F47" s="455"/>
      <c r="G47" s="455"/>
      <c r="H47" s="455"/>
      <c r="I47" s="455"/>
      <c r="J47" s="455"/>
      <c r="K47" s="455"/>
      <c r="L47" s="455"/>
      <c r="M47" s="455"/>
      <c r="N47" s="455"/>
      <c r="O47" s="455"/>
      <c r="P47" s="455"/>
      <c r="Q47" s="455"/>
      <c r="R47" s="455"/>
      <c r="S47" s="455"/>
      <c r="T47" s="455"/>
      <c r="U47" s="455"/>
      <c r="V47" s="455"/>
      <c r="W47" s="455"/>
      <c r="X47" s="47">
        <v>609</v>
      </c>
      <c r="Y47" s="505"/>
      <c r="Z47" s="505"/>
      <c r="AA47" s="505"/>
      <c r="AB47" s="505"/>
      <c r="AC47" s="505"/>
      <c r="AD47" s="38" t="s">
        <v>29</v>
      </c>
      <c r="AE47" s="46"/>
      <c r="AF47" s="46"/>
      <c r="AG47" s="46"/>
      <c r="AH47" s="46"/>
      <c r="AI47" s="46"/>
      <c r="AJ47" s="57"/>
      <c r="AK47" s="1">
        <f t="shared" si="2"/>
        <v>0</v>
      </c>
      <c r="AL47"/>
    </row>
    <row r="48" spans="1:38" x14ac:dyDescent="0.25">
      <c r="A48" s="220"/>
      <c r="B48" s="101">
        <f t="shared" si="3"/>
        <v>42</v>
      </c>
      <c r="C48" s="455" t="s">
        <v>61</v>
      </c>
      <c r="D48" s="455"/>
      <c r="E48" s="455"/>
      <c r="F48" s="455"/>
      <c r="G48" s="455"/>
      <c r="H48" s="455"/>
      <c r="I48" s="455"/>
      <c r="J48" s="455"/>
      <c r="K48" s="455"/>
      <c r="L48" s="455"/>
      <c r="M48" s="455"/>
      <c r="N48" s="455"/>
      <c r="O48" s="455"/>
      <c r="P48" s="455"/>
      <c r="Q48" s="455"/>
      <c r="R48" s="455"/>
      <c r="S48" s="455"/>
      <c r="T48" s="455"/>
      <c r="U48" s="455"/>
      <c r="V48" s="455"/>
      <c r="W48" s="455"/>
      <c r="X48" s="47">
        <v>1639</v>
      </c>
      <c r="Y48" s="505"/>
      <c r="Z48" s="505"/>
      <c r="AA48" s="505"/>
      <c r="AB48" s="505"/>
      <c r="AC48" s="505"/>
      <c r="AD48" s="38" t="s">
        <v>29</v>
      </c>
      <c r="AE48" s="46"/>
      <c r="AF48" s="46"/>
      <c r="AG48" s="46"/>
      <c r="AH48" s="46"/>
      <c r="AI48" s="46"/>
      <c r="AJ48" s="57"/>
      <c r="AK48" s="1">
        <f t="shared" si="2"/>
        <v>0</v>
      </c>
      <c r="AL48"/>
    </row>
    <row r="49" spans="1:38" x14ac:dyDescent="0.25">
      <c r="A49" s="220"/>
      <c r="B49" s="101">
        <f t="shared" si="3"/>
        <v>43</v>
      </c>
      <c r="C49" s="455" t="s">
        <v>62</v>
      </c>
      <c r="D49" s="455"/>
      <c r="E49" s="455"/>
      <c r="F49" s="455"/>
      <c r="G49" s="455"/>
      <c r="H49" s="455"/>
      <c r="I49" s="455"/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455"/>
      <c r="X49" s="47">
        <v>1018</v>
      </c>
      <c r="Y49" s="505"/>
      <c r="Z49" s="505"/>
      <c r="AA49" s="505"/>
      <c r="AB49" s="505"/>
      <c r="AC49" s="505"/>
      <c r="AD49" s="38" t="s">
        <v>29</v>
      </c>
      <c r="AE49" s="46"/>
      <c r="AF49" s="46"/>
      <c r="AG49" s="46"/>
      <c r="AH49" s="46"/>
      <c r="AI49" s="46"/>
      <c r="AJ49" s="57"/>
      <c r="AK49" s="1">
        <f t="shared" si="2"/>
        <v>0</v>
      </c>
      <c r="AL49"/>
    </row>
    <row r="50" spans="1:38" x14ac:dyDescent="0.25">
      <c r="A50" s="220"/>
      <c r="B50" s="101">
        <f t="shared" si="3"/>
        <v>44</v>
      </c>
      <c r="C50" s="455" t="s">
        <v>63</v>
      </c>
      <c r="D50" s="455"/>
      <c r="E50" s="455"/>
      <c r="F50" s="455"/>
      <c r="G50" s="455"/>
      <c r="H50" s="455"/>
      <c r="I50" s="455"/>
      <c r="J50" s="455"/>
      <c r="K50" s="455"/>
      <c r="L50" s="455"/>
      <c r="M50" s="455"/>
      <c r="N50" s="455"/>
      <c r="O50" s="455"/>
      <c r="P50" s="455"/>
      <c r="Q50" s="455"/>
      <c r="R50" s="455"/>
      <c r="S50" s="455"/>
      <c r="T50" s="455"/>
      <c r="U50" s="455"/>
      <c r="V50" s="455"/>
      <c r="W50" s="455"/>
      <c r="X50" s="47">
        <v>162</v>
      </c>
      <c r="Y50" s="505"/>
      <c r="Z50" s="505"/>
      <c r="AA50" s="505"/>
      <c r="AB50" s="505"/>
      <c r="AC50" s="505"/>
      <c r="AD50" s="38" t="s">
        <v>29</v>
      </c>
      <c r="AE50" s="46"/>
      <c r="AF50" s="46"/>
      <c r="AG50" s="46"/>
      <c r="AH50" s="46"/>
      <c r="AI50" s="46"/>
      <c r="AJ50" s="57"/>
      <c r="AK50" s="1">
        <f t="shared" si="2"/>
        <v>0</v>
      </c>
      <c r="AL50"/>
    </row>
    <row r="51" spans="1:38" x14ac:dyDescent="0.25">
      <c r="A51" s="220"/>
      <c r="B51" s="101">
        <f t="shared" si="3"/>
        <v>45</v>
      </c>
      <c r="C51" s="455" t="s">
        <v>64</v>
      </c>
      <c r="D51" s="455"/>
      <c r="E51" s="455"/>
      <c r="F51" s="455"/>
      <c r="G51" s="455"/>
      <c r="H51" s="455"/>
      <c r="I51" s="455"/>
      <c r="J51" s="455"/>
      <c r="K51" s="455"/>
      <c r="L51" s="455"/>
      <c r="M51" s="455"/>
      <c r="N51" s="455"/>
      <c r="O51" s="455"/>
      <c r="P51" s="455"/>
      <c r="Q51" s="455"/>
      <c r="R51" s="455"/>
      <c r="S51" s="455"/>
      <c r="T51" s="455"/>
      <c r="U51" s="455"/>
      <c r="V51" s="455"/>
      <c r="W51" s="455"/>
      <c r="X51" s="47">
        <v>174</v>
      </c>
      <c r="Y51" s="505"/>
      <c r="Z51" s="505"/>
      <c r="AA51" s="505"/>
      <c r="AB51" s="505"/>
      <c r="AC51" s="505"/>
      <c r="AD51" s="38" t="s">
        <v>29</v>
      </c>
      <c r="AE51" s="46"/>
      <c r="AF51" s="46"/>
      <c r="AG51" s="46"/>
      <c r="AH51" s="46"/>
      <c r="AI51" s="46"/>
      <c r="AJ51" s="57"/>
      <c r="AK51" s="1">
        <f t="shared" si="2"/>
        <v>0</v>
      </c>
      <c r="AL51"/>
    </row>
    <row r="52" spans="1:38" x14ac:dyDescent="0.25">
      <c r="A52" s="220"/>
      <c r="B52" s="101">
        <f t="shared" si="3"/>
        <v>46</v>
      </c>
      <c r="C52" s="455" t="s">
        <v>65</v>
      </c>
      <c r="D52" s="455"/>
      <c r="E52" s="455"/>
      <c r="F52" s="455"/>
      <c r="G52" s="455"/>
      <c r="H52" s="455"/>
      <c r="I52" s="455"/>
      <c r="J52" s="455"/>
      <c r="K52" s="455"/>
      <c r="L52" s="455"/>
      <c r="M52" s="455"/>
      <c r="N52" s="455"/>
      <c r="O52" s="455"/>
      <c r="P52" s="455"/>
      <c r="Q52" s="455"/>
      <c r="R52" s="455"/>
      <c r="S52" s="455"/>
      <c r="T52" s="455"/>
      <c r="U52" s="455"/>
      <c r="V52" s="455"/>
      <c r="W52" s="455"/>
      <c r="X52" s="47">
        <v>610</v>
      </c>
      <c r="Y52" s="505"/>
      <c r="Z52" s="505"/>
      <c r="AA52" s="505"/>
      <c r="AB52" s="505"/>
      <c r="AC52" s="505"/>
      <c r="AD52" s="38" t="s">
        <v>29</v>
      </c>
      <c r="AE52" s="46"/>
      <c r="AF52" s="46"/>
      <c r="AG52" s="46"/>
      <c r="AH52" s="46"/>
      <c r="AI52" s="46"/>
      <c r="AJ52" s="57"/>
      <c r="AK52" s="1">
        <f t="shared" si="2"/>
        <v>0</v>
      </c>
      <c r="AL52"/>
    </row>
    <row r="53" spans="1:38" x14ac:dyDescent="0.25">
      <c r="A53" s="220"/>
      <c r="B53" s="101">
        <f t="shared" si="3"/>
        <v>47</v>
      </c>
      <c r="C53" s="455" t="s">
        <v>66</v>
      </c>
      <c r="D53" s="455"/>
      <c r="E53" s="455"/>
      <c r="F53" s="455"/>
      <c r="G53" s="455"/>
      <c r="H53" s="455"/>
      <c r="I53" s="455"/>
      <c r="J53" s="455"/>
      <c r="K53" s="455"/>
      <c r="L53" s="455"/>
      <c r="M53" s="455"/>
      <c r="N53" s="455"/>
      <c r="O53" s="455"/>
      <c r="P53" s="455"/>
      <c r="Q53" s="455"/>
      <c r="R53" s="455"/>
      <c r="S53" s="455"/>
      <c r="T53" s="455"/>
      <c r="U53" s="455"/>
      <c r="V53" s="455"/>
      <c r="W53" s="455"/>
      <c r="X53" s="47">
        <v>746</v>
      </c>
      <c r="Y53" s="505"/>
      <c r="Z53" s="505"/>
      <c r="AA53" s="505"/>
      <c r="AB53" s="505"/>
      <c r="AC53" s="505"/>
      <c r="AD53" s="38" t="s">
        <v>29</v>
      </c>
      <c r="AE53" s="46"/>
      <c r="AF53" s="46"/>
      <c r="AG53" s="46"/>
      <c r="AH53" s="46"/>
      <c r="AI53" s="46"/>
      <c r="AJ53" s="57"/>
      <c r="AK53" s="1">
        <f t="shared" si="2"/>
        <v>0</v>
      </c>
      <c r="AL53"/>
    </row>
    <row r="54" spans="1:38" x14ac:dyDescent="0.25">
      <c r="A54" s="220"/>
      <c r="B54" s="101">
        <f t="shared" si="3"/>
        <v>48</v>
      </c>
      <c r="C54" s="455" t="s">
        <v>67</v>
      </c>
      <c r="D54" s="455"/>
      <c r="E54" s="455"/>
      <c r="F54" s="455"/>
      <c r="G54" s="455"/>
      <c r="H54" s="455"/>
      <c r="I54" s="455"/>
      <c r="J54" s="455"/>
      <c r="K54" s="455"/>
      <c r="L54" s="455"/>
      <c r="M54" s="455"/>
      <c r="N54" s="455"/>
      <c r="O54" s="455"/>
      <c r="P54" s="455"/>
      <c r="Q54" s="455"/>
      <c r="R54" s="455"/>
      <c r="S54" s="455"/>
      <c r="T54" s="455"/>
      <c r="U54" s="455"/>
      <c r="V54" s="455"/>
      <c r="W54" s="455"/>
      <c r="X54" s="47">
        <v>866</v>
      </c>
      <c r="Y54" s="505"/>
      <c r="Z54" s="505"/>
      <c r="AA54" s="505"/>
      <c r="AB54" s="505"/>
      <c r="AC54" s="505"/>
      <c r="AD54" s="38" t="s">
        <v>29</v>
      </c>
      <c r="AE54" s="46"/>
      <c r="AF54" s="46"/>
      <c r="AG54" s="46"/>
      <c r="AH54" s="46"/>
      <c r="AI54" s="46"/>
      <c r="AJ54" s="57"/>
      <c r="AK54" s="1">
        <f t="shared" si="2"/>
        <v>0</v>
      </c>
      <c r="AL54"/>
    </row>
    <row r="55" spans="1:38" x14ac:dyDescent="0.25">
      <c r="A55" s="220"/>
      <c r="B55" s="101">
        <f t="shared" si="3"/>
        <v>49</v>
      </c>
      <c r="C55" s="455" t="s">
        <v>68</v>
      </c>
      <c r="D55" s="455"/>
      <c r="E55" s="455"/>
      <c r="F55" s="455"/>
      <c r="G55" s="455"/>
      <c r="H55" s="455"/>
      <c r="I55" s="455"/>
      <c r="J55" s="455"/>
      <c r="K55" s="455"/>
      <c r="L55" s="455"/>
      <c r="M55" s="455"/>
      <c r="N55" s="455"/>
      <c r="O55" s="455"/>
      <c r="P55" s="455"/>
      <c r="Q55" s="455"/>
      <c r="R55" s="455"/>
      <c r="S55" s="455"/>
      <c r="T55" s="455"/>
      <c r="U55" s="455"/>
      <c r="V55" s="455"/>
      <c r="W55" s="455"/>
      <c r="X55" s="47">
        <v>607</v>
      </c>
      <c r="Y55" s="505"/>
      <c r="Z55" s="505"/>
      <c r="AA55" s="505"/>
      <c r="AB55" s="505"/>
      <c r="AC55" s="505"/>
      <c r="AD55" s="38" t="s">
        <v>29</v>
      </c>
      <c r="AE55" s="46"/>
      <c r="AF55" s="46"/>
      <c r="AG55" s="46"/>
      <c r="AH55" s="46"/>
      <c r="AI55" s="46"/>
      <c r="AJ55" s="57"/>
      <c r="AK55" s="1">
        <f t="shared" si="2"/>
        <v>0</v>
      </c>
      <c r="AL55"/>
    </row>
    <row r="56" spans="1:38" ht="15.75" customHeight="1" thickBot="1" x14ac:dyDescent="0.3">
      <c r="A56" s="221"/>
      <c r="B56" s="104">
        <f>+B55+1</f>
        <v>50</v>
      </c>
      <c r="C56" s="506" t="s">
        <v>69</v>
      </c>
      <c r="D56" s="506"/>
      <c r="E56" s="506"/>
      <c r="F56" s="506"/>
      <c r="G56" s="506"/>
      <c r="H56" s="506"/>
      <c r="I56" s="506"/>
      <c r="J56" s="506"/>
      <c r="K56" s="506"/>
      <c r="L56" s="506"/>
      <c r="M56" s="506"/>
      <c r="N56" s="506"/>
      <c r="O56" s="506"/>
      <c r="P56" s="506"/>
      <c r="Q56" s="506"/>
      <c r="R56" s="506"/>
      <c r="S56" s="506"/>
      <c r="T56" s="506"/>
      <c r="U56" s="506"/>
      <c r="V56" s="506"/>
      <c r="W56" s="506"/>
      <c r="X56" s="105">
        <v>304</v>
      </c>
      <c r="Y56" s="507">
        <f>SUM(Y29:AC34)-SUM(Y35:AC55)</f>
        <v>0</v>
      </c>
      <c r="Z56" s="507"/>
      <c r="AA56" s="507"/>
      <c r="AB56" s="507"/>
      <c r="AC56" s="507"/>
      <c r="AD56" s="106" t="s">
        <v>33</v>
      </c>
      <c r="AE56" s="46"/>
      <c r="AF56" s="46"/>
      <c r="AG56" s="46"/>
      <c r="AH56" s="46"/>
      <c r="AI56" s="46"/>
      <c r="AJ56" s="57"/>
      <c r="AK56" s="1">
        <f t="shared" si="2"/>
        <v>0</v>
      </c>
      <c r="AL56"/>
    </row>
    <row r="57" spans="1:38" ht="15.6" customHeight="1" x14ac:dyDescent="0.25">
      <c r="A57" s="225" t="s">
        <v>70</v>
      </c>
      <c r="B57" s="47">
        <f t="shared" si="3"/>
        <v>51</v>
      </c>
      <c r="C57" s="455" t="s">
        <v>71</v>
      </c>
      <c r="D57" s="455"/>
      <c r="E57" s="455"/>
      <c r="F57" s="455"/>
      <c r="G57" s="455"/>
      <c r="H57" s="455"/>
      <c r="I57" s="455"/>
      <c r="J57" s="455"/>
      <c r="K57" s="455"/>
      <c r="L57" s="455"/>
      <c r="M57" s="455"/>
      <c r="N57" s="455"/>
      <c r="O57" s="455"/>
      <c r="P57" s="455"/>
      <c r="Q57" s="455"/>
      <c r="R57" s="508" t="s">
        <v>72</v>
      </c>
      <c r="S57" s="508"/>
      <c r="T57" s="508"/>
      <c r="U57" s="508"/>
      <c r="V57" s="508"/>
      <c r="W57" s="508"/>
      <c r="X57" s="509" t="s">
        <v>73</v>
      </c>
      <c r="Y57" s="509"/>
      <c r="Z57" s="509"/>
      <c r="AA57" s="509"/>
      <c r="AB57" s="509"/>
      <c r="AC57" s="509"/>
      <c r="AD57" s="47">
        <v>31</v>
      </c>
      <c r="AE57" s="510">
        <f>+MAX(Y56,0)</f>
        <v>0</v>
      </c>
      <c r="AF57" s="510"/>
      <c r="AG57" s="510"/>
      <c r="AH57" s="510"/>
      <c r="AI57" s="510"/>
      <c r="AJ57" s="37" t="s">
        <v>10</v>
      </c>
      <c r="AK57" s="1">
        <f t="shared" ref="AK57:AK109" si="4">+IF(AE57&gt;0,1,0)</f>
        <v>0</v>
      </c>
      <c r="AL57"/>
    </row>
    <row r="58" spans="1:38" x14ac:dyDescent="0.25">
      <c r="A58" s="226"/>
      <c r="B58" s="47">
        <f t="shared" si="3"/>
        <v>52</v>
      </c>
      <c r="C58" s="455" t="s">
        <v>74</v>
      </c>
      <c r="D58" s="455"/>
      <c r="E58" s="455"/>
      <c r="F58" s="455"/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55"/>
      <c r="R58" s="47">
        <v>18</v>
      </c>
      <c r="S58" s="482"/>
      <c r="T58" s="482"/>
      <c r="U58" s="482"/>
      <c r="V58" s="482"/>
      <c r="W58" s="482"/>
      <c r="X58" s="47">
        <v>19</v>
      </c>
      <c r="Y58" s="482"/>
      <c r="Z58" s="482"/>
      <c r="AA58" s="482"/>
      <c r="AB58" s="482"/>
      <c r="AC58" s="482"/>
      <c r="AD58" s="47">
        <v>20</v>
      </c>
      <c r="AE58" s="494"/>
      <c r="AF58" s="494"/>
      <c r="AG58" s="494"/>
      <c r="AH58" s="494"/>
      <c r="AI58" s="494"/>
      <c r="AJ58" s="37" t="s">
        <v>10</v>
      </c>
      <c r="AK58" s="1">
        <f t="shared" si="4"/>
        <v>0</v>
      </c>
      <c r="AL58"/>
    </row>
    <row r="59" spans="1:38" ht="24" customHeight="1" x14ac:dyDescent="0.25">
      <c r="A59" s="226"/>
      <c r="B59" s="47">
        <f t="shared" si="3"/>
        <v>53</v>
      </c>
      <c r="C59" s="455" t="s">
        <v>75</v>
      </c>
      <c r="D59" s="455"/>
      <c r="E59" s="455"/>
      <c r="F59" s="455"/>
      <c r="G59" s="455"/>
      <c r="H59" s="455"/>
      <c r="I59" s="455"/>
      <c r="J59" s="455"/>
      <c r="K59" s="455"/>
      <c r="L59" s="455"/>
      <c r="M59" s="455"/>
      <c r="N59" s="455"/>
      <c r="O59" s="455"/>
      <c r="P59" s="455"/>
      <c r="Q59" s="455"/>
      <c r="R59" s="47">
        <v>1109</v>
      </c>
      <c r="S59" s="482"/>
      <c r="T59" s="482"/>
      <c r="U59" s="482"/>
      <c r="V59" s="482"/>
      <c r="W59" s="482"/>
      <c r="X59" s="47">
        <v>1111</v>
      </c>
      <c r="Y59" s="482"/>
      <c r="Z59" s="482"/>
      <c r="AA59" s="482"/>
      <c r="AB59" s="482"/>
      <c r="AC59" s="482"/>
      <c r="AD59" s="47">
        <v>1113</v>
      </c>
      <c r="AE59" s="494"/>
      <c r="AF59" s="494"/>
      <c r="AG59" s="494"/>
      <c r="AH59" s="494"/>
      <c r="AI59" s="494"/>
      <c r="AJ59" s="37" t="s">
        <v>10</v>
      </c>
      <c r="AK59" s="1">
        <f t="shared" si="4"/>
        <v>0</v>
      </c>
      <c r="AL59"/>
    </row>
    <row r="60" spans="1:38" ht="30" customHeight="1" x14ac:dyDescent="0.25">
      <c r="A60" s="226"/>
      <c r="B60" s="47">
        <f t="shared" si="3"/>
        <v>54</v>
      </c>
      <c r="C60" s="455" t="s">
        <v>76</v>
      </c>
      <c r="D60" s="455"/>
      <c r="E60" s="455"/>
      <c r="F60" s="455"/>
      <c r="G60" s="455"/>
      <c r="H60" s="455"/>
      <c r="I60" s="455"/>
      <c r="J60" s="455"/>
      <c r="K60" s="455"/>
      <c r="L60" s="455"/>
      <c r="M60" s="455"/>
      <c r="N60" s="455"/>
      <c r="O60" s="455"/>
      <c r="P60" s="455"/>
      <c r="Q60" s="455"/>
      <c r="R60" s="47">
        <v>1640</v>
      </c>
      <c r="S60" s="482"/>
      <c r="T60" s="482"/>
      <c r="U60" s="482"/>
      <c r="V60" s="482"/>
      <c r="W60" s="482"/>
      <c r="X60" s="47">
        <v>1641</v>
      </c>
      <c r="Y60" s="482"/>
      <c r="Z60" s="482"/>
      <c r="AA60" s="482"/>
      <c r="AB60" s="482"/>
      <c r="AC60" s="482"/>
      <c r="AD60" s="47">
        <v>1642</v>
      </c>
      <c r="AE60" s="494"/>
      <c r="AF60" s="494"/>
      <c r="AG60" s="494"/>
      <c r="AH60" s="494"/>
      <c r="AI60" s="494"/>
      <c r="AJ60" s="37" t="s">
        <v>10</v>
      </c>
      <c r="AK60" s="1">
        <f t="shared" si="4"/>
        <v>0</v>
      </c>
      <c r="AL60"/>
    </row>
    <row r="61" spans="1:38" x14ac:dyDescent="0.25">
      <c r="A61" s="226"/>
      <c r="B61" s="47">
        <f t="shared" si="3"/>
        <v>55</v>
      </c>
      <c r="C61" s="455" t="s">
        <v>77</v>
      </c>
      <c r="D61" s="455"/>
      <c r="E61" s="455"/>
      <c r="F61" s="455"/>
      <c r="G61" s="455"/>
      <c r="H61" s="455"/>
      <c r="I61" s="455"/>
      <c r="J61" s="455"/>
      <c r="K61" s="455"/>
      <c r="L61" s="455"/>
      <c r="M61" s="455"/>
      <c r="N61" s="455"/>
      <c r="O61" s="455"/>
      <c r="P61" s="455"/>
      <c r="Q61" s="455"/>
      <c r="R61" s="47">
        <v>187</v>
      </c>
      <c r="S61" s="493"/>
      <c r="T61" s="493"/>
      <c r="U61" s="493"/>
      <c r="V61" s="493"/>
      <c r="W61" s="493"/>
      <c r="X61" s="47">
        <v>188</v>
      </c>
      <c r="Y61" s="482"/>
      <c r="Z61" s="482"/>
      <c r="AA61" s="482"/>
      <c r="AB61" s="482"/>
      <c r="AC61" s="482"/>
      <c r="AD61" s="47">
        <v>189</v>
      </c>
      <c r="AE61" s="494"/>
      <c r="AF61" s="494"/>
      <c r="AG61" s="494"/>
      <c r="AH61" s="494"/>
      <c r="AI61" s="494"/>
      <c r="AJ61" s="37" t="s">
        <v>10</v>
      </c>
      <c r="AK61" s="1">
        <f t="shared" si="4"/>
        <v>0</v>
      </c>
      <c r="AL61"/>
    </row>
    <row r="62" spans="1:38" x14ac:dyDescent="0.25">
      <c r="A62" s="226"/>
      <c r="B62" s="47">
        <f t="shared" si="3"/>
        <v>56</v>
      </c>
      <c r="C62" s="455" t="s">
        <v>78</v>
      </c>
      <c r="D62" s="455"/>
      <c r="E62" s="455"/>
      <c r="F62" s="455"/>
      <c r="G62" s="455"/>
      <c r="H62" s="455"/>
      <c r="I62" s="455"/>
      <c r="J62" s="455"/>
      <c r="K62" s="455"/>
      <c r="L62" s="455"/>
      <c r="M62" s="455"/>
      <c r="N62" s="455"/>
      <c r="O62" s="455"/>
      <c r="P62" s="455"/>
      <c r="Q62" s="455"/>
      <c r="R62" s="47">
        <v>1037</v>
      </c>
      <c r="S62" s="482"/>
      <c r="T62" s="482"/>
      <c r="U62" s="482"/>
      <c r="V62" s="482"/>
      <c r="W62" s="482"/>
      <c r="X62" s="47">
        <v>1038</v>
      </c>
      <c r="Y62" s="482"/>
      <c r="Z62" s="482"/>
      <c r="AA62" s="482"/>
      <c r="AB62" s="482"/>
      <c r="AC62" s="482"/>
      <c r="AD62" s="47">
        <v>1039</v>
      </c>
      <c r="AE62" s="494"/>
      <c r="AF62" s="494"/>
      <c r="AG62" s="494"/>
      <c r="AH62" s="494"/>
      <c r="AI62" s="494"/>
      <c r="AJ62" s="37" t="s">
        <v>10</v>
      </c>
      <c r="AK62" s="1">
        <f t="shared" si="4"/>
        <v>0</v>
      </c>
      <c r="AL62"/>
    </row>
    <row r="63" spans="1:38" x14ac:dyDescent="0.25">
      <c r="A63" s="226"/>
      <c r="B63" s="47">
        <f t="shared" si="3"/>
        <v>57</v>
      </c>
      <c r="C63" s="455" t="s">
        <v>79</v>
      </c>
      <c r="D63" s="455"/>
      <c r="E63" s="455"/>
      <c r="F63" s="455"/>
      <c r="G63" s="455"/>
      <c r="H63" s="455"/>
      <c r="I63" s="455"/>
      <c r="J63" s="455"/>
      <c r="K63" s="455"/>
      <c r="L63" s="455"/>
      <c r="M63" s="455"/>
      <c r="N63" s="455"/>
      <c r="O63" s="455"/>
      <c r="P63" s="455"/>
      <c r="Q63" s="455"/>
      <c r="R63" s="47">
        <v>77</v>
      </c>
      <c r="S63" s="483"/>
      <c r="T63" s="483"/>
      <c r="U63" s="483"/>
      <c r="V63" s="483"/>
      <c r="W63" s="483"/>
      <c r="X63" s="47">
        <v>74</v>
      </c>
      <c r="Y63" s="482"/>
      <c r="Z63" s="482"/>
      <c r="AA63" s="482"/>
      <c r="AB63" s="482"/>
      <c r="AC63" s="482"/>
      <c r="AD63" s="47">
        <v>79</v>
      </c>
      <c r="AE63" s="494"/>
      <c r="AF63" s="494"/>
      <c r="AG63" s="494"/>
      <c r="AH63" s="494"/>
      <c r="AI63" s="494"/>
      <c r="AJ63" s="37" t="s">
        <v>10</v>
      </c>
      <c r="AK63" s="1">
        <f t="shared" si="4"/>
        <v>0</v>
      </c>
      <c r="AL63"/>
    </row>
    <row r="64" spans="1:38" x14ac:dyDescent="0.25">
      <c r="A64" s="226"/>
      <c r="B64" s="47">
        <f t="shared" si="3"/>
        <v>58</v>
      </c>
      <c r="C64" s="455" t="s">
        <v>80</v>
      </c>
      <c r="D64" s="455"/>
      <c r="E64" s="455"/>
      <c r="F64" s="455"/>
      <c r="G64" s="455"/>
      <c r="H64" s="455"/>
      <c r="I64" s="455"/>
      <c r="J64" s="455"/>
      <c r="K64" s="455"/>
      <c r="L64" s="455"/>
      <c r="M64" s="455"/>
      <c r="N64" s="455"/>
      <c r="O64" s="455"/>
      <c r="P64" s="455"/>
      <c r="Q64" s="455"/>
      <c r="R64" s="47">
        <v>1040</v>
      </c>
      <c r="S64" s="482"/>
      <c r="T64" s="482"/>
      <c r="U64" s="482"/>
      <c r="V64" s="482"/>
      <c r="W64" s="482"/>
      <c r="X64" s="503"/>
      <c r="Y64" s="503"/>
      <c r="Z64" s="503"/>
      <c r="AA64" s="503"/>
      <c r="AB64" s="503"/>
      <c r="AC64" s="503"/>
      <c r="AD64" s="47">
        <v>1041</v>
      </c>
      <c r="AE64" s="494"/>
      <c r="AF64" s="494"/>
      <c r="AG64" s="494"/>
      <c r="AH64" s="494"/>
      <c r="AI64" s="494"/>
      <c r="AJ64" s="37" t="s">
        <v>10</v>
      </c>
      <c r="AK64" s="1">
        <f t="shared" si="4"/>
        <v>0</v>
      </c>
      <c r="AL64"/>
    </row>
    <row r="65" spans="1:38" ht="33.6" customHeight="1" x14ac:dyDescent="0.25">
      <c r="A65" s="226"/>
      <c r="B65" s="47">
        <f t="shared" si="3"/>
        <v>59</v>
      </c>
      <c r="C65" s="491" t="s">
        <v>81</v>
      </c>
      <c r="D65" s="491"/>
      <c r="E65" s="491"/>
      <c r="F65" s="491"/>
      <c r="G65" s="491"/>
      <c r="H65" s="491"/>
      <c r="I65" s="491"/>
      <c r="J65" s="491"/>
      <c r="K65" s="491"/>
      <c r="L65" s="491"/>
      <c r="M65" s="491"/>
      <c r="N65" s="491"/>
      <c r="O65" s="491"/>
      <c r="P65" s="491"/>
      <c r="Q65" s="491"/>
      <c r="R65" s="503"/>
      <c r="S65" s="503"/>
      <c r="T65" s="503"/>
      <c r="U65" s="503"/>
      <c r="V65" s="503"/>
      <c r="W65" s="503"/>
      <c r="X65" s="503"/>
      <c r="Y65" s="503"/>
      <c r="Z65" s="503"/>
      <c r="AA65" s="503"/>
      <c r="AB65" s="503"/>
      <c r="AC65" s="503"/>
      <c r="AD65" s="47">
        <v>1042</v>
      </c>
      <c r="AE65" s="504"/>
      <c r="AF65" s="504"/>
      <c r="AG65" s="504"/>
      <c r="AH65" s="504"/>
      <c r="AI65" s="504"/>
      <c r="AJ65" s="37" t="s">
        <v>10</v>
      </c>
      <c r="AK65" s="1">
        <f t="shared" si="4"/>
        <v>0</v>
      </c>
      <c r="AL65"/>
    </row>
    <row r="66" spans="1:38" x14ac:dyDescent="0.25">
      <c r="A66" s="226"/>
      <c r="B66" s="47">
        <f t="shared" si="3"/>
        <v>60</v>
      </c>
      <c r="C66" s="455" t="s">
        <v>82</v>
      </c>
      <c r="D66" s="455"/>
      <c r="E66" s="455"/>
      <c r="F66" s="455"/>
      <c r="G66" s="455"/>
      <c r="H66" s="455"/>
      <c r="I66" s="455"/>
      <c r="J66" s="455"/>
      <c r="K66" s="455"/>
      <c r="L66" s="455"/>
      <c r="M66" s="455"/>
      <c r="N66" s="455"/>
      <c r="O66" s="455"/>
      <c r="P66" s="455"/>
      <c r="Q66" s="455"/>
      <c r="R66" s="47">
        <v>824</v>
      </c>
      <c r="S66" s="482"/>
      <c r="T66" s="482"/>
      <c r="U66" s="482"/>
      <c r="V66" s="482"/>
      <c r="W66" s="482"/>
      <c r="X66" s="503"/>
      <c r="Y66" s="503"/>
      <c r="Z66" s="503"/>
      <c r="AA66" s="503"/>
      <c r="AB66" s="503"/>
      <c r="AC66" s="503"/>
      <c r="AD66" s="47">
        <v>825</v>
      </c>
      <c r="AE66" s="494"/>
      <c r="AF66" s="494"/>
      <c r="AG66" s="494"/>
      <c r="AH66" s="494"/>
      <c r="AI66" s="494"/>
      <c r="AJ66" s="37" t="s">
        <v>10</v>
      </c>
      <c r="AK66" s="1">
        <f t="shared" si="4"/>
        <v>0</v>
      </c>
      <c r="AL66"/>
    </row>
    <row r="67" spans="1:38" ht="27.95" customHeight="1" x14ac:dyDescent="0.25">
      <c r="A67" s="226"/>
      <c r="B67" s="47">
        <f t="shared" si="3"/>
        <v>61</v>
      </c>
      <c r="C67" s="491" t="s">
        <v>83</v>
      </c>
      <c r="D67" s="491"/>
      <c r="E67" s="491"/>
      <c r="F67" s="491"/>
      <c r="G67" s="491"/>
      <c r="H67" s="491"/>
      <c r="I67" s="491"/>
      <c r="J67" s="491"/>
      <c r="K67" s="491"/>
      <c r="L67" s="491"/>
      <c r="M67" s="491"/>
      <c r="N67" s="491"/>
      <c r="O67" s="491"/>
      <c r="P67" s="491"/>
      <c r="Q67" s="491"/>
      <c r="R67" s="47">
        <v>1043</v>
      </c>
      <c r="S67" s="482"/>
      <c r="T67" s="482"/>
      <c r="U67" s="482"/>
      <c r="V67" s="482"/>
      <c r="W67" s="482"/>
      <c r="X67" s="47">
        <v>1102</v>
      </c>
      <c r="Y67" s="657"/>
      <c r="Z67" s="657"/>
      <c r="AA67" s="657"/>
      <c r="AB67" s="657"/>
      <c r="AC67" s="657"/>
      <c r="AD67" s="47">
        <v>1044</v>
      </c>
      <c r="AE67" s="494"/>
      <c r="AF67" s="494"/>
      <c r="AG67" s="494"/>
      <c r="AH67" s="494"/>
      <c r="AI67" s="494"/>
      <c r="AJ67" s="37" t="s">
        <v>10</v>
      </c>
      <c r="AK67" s="1">
        <f t="shared" si="4"/>
        <v>0</v>
      </c>
      <c r="AL67"/>
    </row>
    <row r="68" spans="1:38" ht="33.6" customHeight="1" x14ac:dyDescent="0.25">
      <c r="A68" s="226"/>
      <c r="B68" s="47">
        <f t="shared" si="3"/>
        <v>62</v>
      </c>
      <c r="C68" s="491" t="s">
        <v>84</v>
      </c>
      <c r="D68" s="491"/>
      <c r="E68" s="491"/>
      <c r="F68" s="491"/>
      <c r="G68" s="491"/>
      <c r="H68" s="491"/>
      <c r="I68" s="491"/>
      <c r="J68" s="491"/>
      <c r="K68" s="491"/>
      <c r="L68" s="491"/>
      <c r="M68" s="491"/>
      <c r="N68" s="491"/>
      <c r="O68" s="491"/>
      <c r="P68" s="491"/>
      <c r="Q68" s="491"/>
      <c r="R68" s="47">
        <v>113</v>
      </c>
      <c r="S68" s="483"/>
      <c r="T68" s="483"/>
      <c r="U68" s="483"/>
      <c r="V68" s="483"/>
      <c r="W68" s="483"/>
      <c r="X68" s="47">
        <v>1007</v>
      </c>
      <c r="Y68" s="657"/>
      <c r="Z68" s="657"/>
      <c r="AA68" s="657"/>
      <c r="AB68" s="657"/>
      <c r="AC68" s="657"/>
      <c r="AD68" s="47">
        <v>114</v>
      </c>
      <c r="AE68" s="494"/>
      <c r="AF68" s="494"/>
      <c r="AG68" s="494"/>
      <c r="AH68" s="494"/>
      <c r="AI68" s="494"/>
      <c r="AJ68" s="37" t="s">
        <v>10</v>
      </c>
      <c r="AK68" s="1">
        <f t="shared" si="4"/>
        <v>0</v>
      </c>
      <c r="AL68"/>
    </row>
    <row r="69" spans="1:38" ht="42" customHeight="1" x14ac:dyDescent="0.25">
      <c r="A69" s="226"/>
      <c r="B69" s="98">
        <f t="shared" si="3"/>
        <v>63</v>
      </c>
      <c r="C69" s="496" t="s">
        <v>85</v>
      </c>
      <c r="D69" s="497"/>
      <c r="E69" s="497"/>
      <c r="F69" s="497"/>
      <c r="G69" s="497"/>
      <c r="H69" s="497"/>
      <c r="I69" s="497"/>
      <c r="J69" s="497"/>
      <c r="K69" s="497"/>
      <c r="L69" s="497"/>
      <c r="M69" s="497"/>
      <c r="N69" s="497"/>
      <c r="O69" s="497"/>
      <c r="P69" s="497"/>
      <c r="Q69" s="497"/>
      <c r="R69" s="98">
        <v>1829</v>
      </c>
      <c r="S69" s="498"/>
      <c r="T69" s="498"/>
      <c r="U69" s="498"/>
      <c r="V69" s="498"/>
      <c r="W69" s="498"/>
      <c r="X69" s="499"/>
      <c r="Y69" s="499"/>
      <c r="Z69" s="499"/>
      <c r="AA69" s="499"/>
      <c r="AB69" s="499"/>
      <c r="AC69" s="499"/>
      <c r="AD69" s="98">
        <v>1830</v>
      </c>
      <c r="AE69" s="484"/>
      <c r="AF69" s="484"/>
      <c r="AG69" s="484"/>
      <c r="AH69" s="484"/>
      <c r="AI69" s="484"/>
      <c r="AJ69" s="107" t="s">
        <v>10</v>
      </c>
      <c r="AK69" s="1">
        <f t="shared" si="4"/>
        <v>0</v>
      </c>
      <c r="AL69"/>
    </row>
    <row r="70" spans="1:38" ht="18.95" customHeight="1" x14ac:dyDescent="0.25">
      <c r="A70" s="226"/>
      <c r="B70" s="98">
        <f t="shared" si="3"/>
        <v>64</v>
      </c>
      <c r="C70" s="500" t="s">
        <v>86</v>
      </c>
      <c r="D70" s="500"/>
      <c r="E70" s="500"/>
      <c r="F70" s="500"/>
      <c r="G70" s="500"/>
      <c r="H70" s="500"/>
      <c r="I70" s="500"/>
      <c r="J70" s="500"/>
      <c r="K70" s="500"/>
      <c r="L70" s="500"/>
      <c r="M70" s="500"/>
      <c r="N70" s="500"/>
      <c r="O70" s="500"/>
      <c r="P70" s="500"/>
      <c r="Q70" s="500"/>
      <c r="R70" s="98">
        <v>1835</v>
      </c>
      <c r="S70" s="501"/>
      <c r="T70" s="501"/>
      <c r="U70" s="501"/>
      <c r="V70" s="501"/>
      <c r="W70" s="501"/>
      <c r="X70" s="98">
        <v>1836</v>
      </c>
      <c r="Y70" s="502"/>
      <c r="Z70" s="502"/>
      <c r="AA70" s="502"/>
      <c r="AB70" s="502"/>
      <c r="AC70" s="502"/>
      <c r="AD70" s="98">
        <v>1837</v>
      </c>
      <c r="AE70" s="494"/>
      <c r="AF70" s="494"/>
      <c r="AG70" s="494"/>
      <c r="AH70" s="494"/>
      <c r="AI70" s="494"/>
      <c r="AJ70" s="107" t="s">
        <v>10</v>
      </c>
      <c r="AK70" s="1">
        <f t="shared" si="4"/>
        <v>0</v>
      </c>
      <c r="AL70"/>
    </row>
    <row r="71" spans="1:38" x14ac:dyDescent="0.25">
      <c r="A71" s="226"/>
      <c r="B71" s="47">
        <f t="shared" si="3"/>
        <v>65</v>
      </c>
      <c r="C71" s="455" t="s">
        <v>87</v>
      </c>
      <c r="D71" s="455"/>
      <c r="E71" s="455"/>
      <c r="F71" s="455"/>
      <c r="G71" s="455"/>
      <c r="H71" s="455"/>
      <c r="I71" s="455"/>
      <c r="J71" s="455"/>
      <c r="K71" s="455"/>
      <c r="L71" s="455"/>
      <c r="M71" s="455"/>
      <c r="N71" s="455"/>
      <c r="O71" s="455"/>
      <c r="P71" s="455"/>
      <c r="Q71" s="455"/>
      <c r="R71" s="47">
        <v>908</v>
      </c>
      <c r="S71" s="483"/>
      <c r="T71" s="483"/>
      <c r="U71" s="483"/>
      <c r="V71" s="483"/>
      <c r="W71" s="483"/>
      <c r="X71" s="503"/>
      <c r="Y71" s="503"/>
      <c r="Z71" s="503"/>
      <c r="AA71" s="503"/>
      <c r="AB71" s="503"/>
      <c r="AC71" s="503"/>
      <c r="AD71" s="47">
        <v>909</v>
      </c>
      <c r="AE71" s="494"/>
      <c r="AF71" s="494"/>
      <c r="AG71" s="494"/>
      <c r="AH71" s="494"/>
      <c r="AI71" s="494"/>
      <c r="AJ71" s="37" t="s">
        <v>10</v>
      </c>
      <c r="AK71" s="1">
        <f t="shared" si="4"/>
        <v>0</v>
      </c>
      <c r="AL71"/>
    </row>
    <row r="72" spans="1:38" x14ac:dyDescent="0.25">
      <c r="A72" s="226"/>
      <c r="B72" s="47">
        <f t="shared" si="3"/>
        <v>66</v>
      </c>
      <c r="C72" s="455" t="s">
        <v>88</v>
      </c>
      <c r="D72" s="455"/>
      <c r="E72" s="455"/>
      <c r="F72" s="455"/>
      <c r="G72" s="455"/>
      <c r="H72" s="455"/>
      <c r="I72" s="455"/>
      <c r="J72" s="455"/>
      <c r="K72" s="455"/>
      <c r="L72" s="455"/>
      <c r="M72" s="455"/>
      <c r="N72" s="455"/>
      <c r="O72" s="455"/>
      <c r="P72" s="455"/>
      <c r="Q72" s="455"/>
      <c r="R72" s="47">
        <v>951</v>
      </c>
      <c r="S72" s="483"/>
      <c r="T72" s="483"/>
      <c r="U72" s="483"/>
      <c r="V72" s="483"/>
      <c r="W72" s="483"/>
      <c r="X72" s="503"/>
      <c r="Y72" s="503"/>
      <c r="Z72" s="503"/>
      <c r="AA72" s="503"/>
      <c r="AB72" s="503"/>
      <c r="AC72" s="503"/>
      <c r="AD72" s="47">
        <v>952</v>
      </c>
      <c r="AE72" s="494"/>
      <c r="AF72" s="494"/>
      <c r="AG72" s="494"/>
      <c r="AH72" s="494"/>
      <c r="AI72" s="494"/>
      <c r="AJ72" s="37" t="s">
        <v>10</v>
      </c>
      <c r="AK72" s="1">
        <f t="shared" si="4"/>
        <v>0</v>
      </c>
      <c r="AL72"/>
    </row>
    <row r="73" spans="1:38" x14ac:dyDescent="0.25">
      <c r="A73" s="226"/>
      <c r="B73" s="47">
        <f t="shared" si="3"/>
        <v>67</v>
      </c>
      <c r="C73" s="455" t="s">
        <v>89</v>
      </c>
      <c r="D73" s="455"/>
      <c r="E73" s="455"/>
      <c r="F73" s="455"/>
      <c r="G73" s="455"/>
      <c r="H73" s="455"/>
      <c r="I73" s="455"/>
      <c r="J73" s="455"/>
      <c r="K73" s="455"/>
      <c r="L73" s="455"/>
      <c r="M73" s="455"/>
      <c r="N73" s="455"/>
      <c r="O73" s="455"/>
      <c r="P73" s="455"/>
      <c r="Q73" s="455"/>
      <c r="R73" s="47">
        <v>753</v>
      </c>
      <c r="S73" s="483"/>
      <c r="T73" s="483"/>
      <c r="U73" s="483"/>
      <c r="V73" s="483"/>
      <c r="W73" s="483"/>
      <c r="X73" s="47">
        <v>754</v>
      </c>
      <c r="Y73" s="482"/>
      <c r="Z73" s="482"/>
      <c r="AA73" s="482"/>
      <c r="AB73" s="482"/>
      <c r="AC73" s="482"/>
      <c r="AD73" s="47">
        <v>755</v>
      </c>
      <c r="AE73" s="494"/>
      <c r="AF73" s="494"/>
      <c r="AG73" s="494"/>
      <c r="AH73" s="494"/>
      <c r="AI73" s="494"/>
      <c r="AJ73" s="37" t="s">
        <v>10</v>
      </c>
      <c r="AK73" s="1">
        <f t="shared" si="4"/>
        <v>0</v>
      </c>
      <c r="AL73"/>
    </row>
    <row r="74" spans="1:38" x14ac:dyDescent="0.25">
      <c r="A74" s="226"/>
      <c r="B74" s="47">
        <f t="shared" si="3"/>
        <v>68</v>
      </c>
      <c r="C74" s="455" t="s">
        <v>90</v>
      </c>
      <c r="D74" s="455"/>
      <c r="E74" s="455"/>
      <c r="F74" s="455"/>
      <c r="G74" s="455"/>
      <c r="H74" s="455"/>
      <c r="I74" s="455"/>
      <c r="J74" s="455"/>
      <c r="K74" s="455"/>
      <c r="L74" s="455"/>
      <c r="M74" s="455"/>
      <c r="N74" s="455"/>
      <c r="O74" s="455"/>
      <c r="P74" s="455"/>
      <c r="Q74" s="455"/>
      <c r="R74" s="47">
        <v>133</v>
      </c>
      <c r="S74" s="482"/>
      <c r="T74" s="482"/>
      <c r="U74" s="482"/>
      <c r="V74" s="482"/>
      <c r="W74" s="482"/>
      <c r="X74" s="47">
        <v>138</v>
      </c>
      <c r="Y74" s="482"/>
      <c r="Z74" s="482"/>
      <c r="AA74" s="482"/>
      <c r="AB74" s="482"/>
      <c r="AC74" s="482"/>
      <c r="AD74" s="47">
        <v>134</v>
      </c>
      <c r="AE74" s="494"/>
      <c r="AF74" s="494"/>
      <c r="AG74" s="494"/>
      <c r="AH74" s="494"/>
      <c r="AI74" s="494"/>
      <c r="AJ74" s="37" t="s">
        <v>10</v>
      </c>
      <c r="AK74" s="1">
        <f t="shared" si="4"/>
        <v>0</v>
      </c>
      <c r="AL74"/>
    </row>
    <row r="75" spans="1:38" x14ac:dyDescent="0.25">
      <c r="A75" s="226"/>
      <c r="B75" s="47">
        <f t="shared" si="3"/>
        <v>69</v>
      </c>
      <c r="C75" s="455" t="s">
        <v>91</v>
      </c>
      <c r="D75" s="455"/>
      <c r="E75" s="455"/>
      <c r="F75" s="455"/>
      <c r="G75" s="455"/>
      <c r="H75" s="455"/>
      <c r="I75" s="455"/>
      <c r="J75" s="455"/>
      <c r="K75" s="455"/>
      <c r="L75" s="455"/>
      <c r="M75" s="455"/>
      <c r="N75" s="455"/>
      <c r="O75" s="455"/>
      <c r="P75" s="455"/>
      <c r="Q75" s="455"/>
      <c r="R75" s="47">
        <v>32</v>
      </c>
      <c r="S75" s="482"/>
      <c r="T75" s="482"/>
      <c r="U75" s="482"/>
      <c r="V75" s="482"/>
      <c r="W75" s="482"/>
      <c r="X75" s="47">
        <v>76</v>
      </c>
      <c r="Y75" s="482"/>
      <c r="Z75" s="482"/>
      <c r="AA75" s="482"/>
      <c r="AB75" s="482"/>
      <c r="AC75" s="482"/>
      <c r="AD75" s="47">
        <v>34</v>
      </c>
      <c r="AE75" s="494"/>
      <c r="AF75" s="494"/>
      <c r="AG75" s="494"/>
      <c r="AH75" s="494"/>
      <c r="AI75" s="494"/>
      <c r="AJ75" s="37" t="s">
        <v>10</v>
      </c>
      <c r="AK75" s="1">
        <f t="shared" si="4"/>
        <v>0</v>
      </c>
      <c r="AL75"/>
    </row>
    <row r="76" spans="1:38" ht="28.5" customHeight="1" x14ac:dyDescent="0.25">
      <c r="A76" s="226"/>
      <c r="B76" s="47">
        <f t="shared" si="3"/>
        <v>70</v>
      </c>
      <c r="C76" s="491" t="s">
        <v>92</v>
      </c>
      <c r="D76" s="491"/>
      <c r="E76" s="491"/>
      <c r="F76" s="491"/>
      <c r="G76" s="491"/>
      <c r="H76" s="491"/>
      <c r="I76" s="491"/>
      <c r="J76" s="491"/>
      <c r="K76" s="491"/>
      <c r="L76" s="491"/>
      <c r="M76" s="491"/>
      <c r="N76" s="491"/>
      <c r="O76" s="491"/>
      <c r="P76" s="491"/>
      <c r="Q76" s="491"/>
      <c r="R76" s="47">
        <v>1643</v>
      </c>
      <c r="S76" s="483"/>
      <c r="T76" s="483"/>
      <c r="U76" s="483"/>
      <c r="V76" s="483"/>
      <c r="W76" s="483"/>
      <c r="X76" s="503"/>
      <c r="Y76" s="503"/>
      <c r="Z76" s="503"/>
      <c r="AA76" s="503"/>
      <c r="AB76" s="503"/>
      <c r="AC76" s="503"/>
      <c r="AD76" s="47">
        <v>1644</v>
      </c>
      <c r="AE76" s="494"/>
      <c r="AF76" s="494"/>
      <c r="AG76" s="494"/>
      <c r="AH76" s="494"/>
      <c r="AI76" s="494"/>
      <c r="AJ76" s="37" t="s">
        <v>10</v>
      </c>
      <c r="AK76" s="1">
        <f t="shared" si="4"/>
        <v>0</v>
      </c>
      <c r="AL76"/>
    </row>
    <row r="77" spans="1:38" ht="52.5" customHeight="1" x14ac:dyDescent="0.25">
      <c r="A77" s="226"/>
      <c r="B77" s="47">
        <f t="shared" si="3"/>
        <v>71</v>
      </c>
      <c r="C77" s="481" t="s">
        <v>93</v>
      </c>
      <c r="D77" s="481"/>
      <c r="E77" s="481"/>
      <c r="F77" s="481"/>
      <c r="G77" s="481"/>
      <c r="H77" s="481"/>
      <c r="I77" s="481"/>
      <c r="J77" s="481"/>
      <c r="K77" s="481"/>
      <c r="L77" s="481"/>
      <c r="M77" s="47">
        <v>911</v>
      </c>
      <c r="N77" s="483"/>
      <c r="O77" s="483"/>
      <c r="P77" s="483"/>
      <c r="Q77" s="483"/>
      <c r="R77" s="483"/>
      <c r="S77" s="490" t="s">
        <v>94</v>
      </c>
      <c r="T77" s="490"/>
      <c r="U77" s="490"/>
      <c r="V77" s="490"/>
      <c r="W77" s="490"/>
      <c r="X77" s="47">
        <v>913</v>
      </c>
      <c r="Y77" s="482"/>
      <c r="Z77" s="482"/>
      <c r="AA77" s="482"/>
      <c r="AB77" s="482"/>
      <c r="AC77" s="482"/>
      <c r="AD77" s="47">
        <v>914</v>
      </c>
      <c r="AE77" s="494"/>
      <c r="AF77" s="494"/>
      <c r="AG77" s="494"/>
      <c r="AH77" s="494"/>
      <c r="AI77" s="494"/>
      <c r="AJ77" s="37" t="s">
        <v>10</v>
      </c>
      <c r="AK77" s="1">
        <f t="shared" si="4"/>
        <v>0</v>
      </c>
      <c r="AL77"/>
    </row>
    <row r="78" spans="1:38" ht="49.5" customHeight="1" x14ac:dyDescent="0.25">
      <c r="A78" s="226"/>
      <c r="B78" s="47">
        <f t="shared" si="3"/>
        <v>72</v>
      </c>
      <c r="C78" s="481" t="s">
        <v>95</v>
      </c>
      <c r="D78" s="481"/>
      <c r="E78" s="481"/>
      <c r="F78" s="481"/>
      <c r="G78" s="481"/>
      <c r="H78" s="481"/>
      <c r="I78" s="481"/>
      <c r="J78" s="481"/>
      <c r="K78" s="481"/>
      <c r="L78" s="481"/>
      <c r="M78" s="47">
        <v>923</v>
      </c>
      <c r="N78" s="493"/>
      <c r="O78" s="493"/>
      <c r="P78" s="493"/>
      <c r="Q78" s="493"/>
      <c r="R78" s="493"/>
      <c r="S78" s="474" t="s">
        <v>96</v>
      </c>
      <c r="T78" s="474"/>
      <c r="U78" s="474"/>
      <c r="V78" s="474"/>
      <c r="W78" s="474"/>
      <c r="X78" s="47">
        <v>924</v>
      </c>
      <c r="Y78" s="483"/>
      <c r="Z78" s="483"/>
      <c r="AA78" s="483"/>
      <c r="AB78" s="483"/>
      <c r="AC78" s="483"/>
      <c r="AD78" s="47">
        <v>925</v>
      </c>
      <c r="AE78" s="494"/>
      <c r="AF78" s="494"/>
      <c r="AG78" s="494"/>
      <c r="AH78" s="494"/>
      <c r="AI78" s="494"/>
      <c r="AJ78" s="37" t="s">
        <v>10</v>
      </c>
      <c r="AK78" s="1">
        <f t="shared" si="4"/>
        <v>0</v>
      </c>
      <c r="AL78"/>
    </row>
    <row r="79" spans="1:38" ht="51" customHeight="1" x14ac:dyDescent="0.25">
      <c r="A79" s="226"/>
      <c r="B79" s="47">
        <f t="shared" si="3"/>
        <v>73</v>
      </c>
      <c r="C79" s="481" t="s">
        <v>97</v>
      </c>
      <c r="D79" s="481"/>
      <c r="E79" s="481"/>
      <c r="F79" s="481"/>
      <c r="G79" s="481"/>
      <c r="H79" s="481"/>
      <c r="I79" s="481"/>
      <c r="J79" s="481"/>
      <c r="K79" s="481"/>
      <c r="L79" s="481"/>
      <c r="M79" s="47">
        <v>1051</v>
      </c>
      <c r="N79" s="483"/>
      <c r="O79" s="483"/>
      <c r="P79" s="483"/>
      <c r="Q79" s="483"/>
      <c r="R79" s="483"/>
      <c r="S79" s="474" t="s">
        <v>98</v>
      </c>
      <c r="T79" s="474"/>
      <c r="U79" s="474"/>
      <c r="V79" s="474"/>
      <c r="W79" s="474"/>
      <c r="X79" s="47">
        <v>1052</v>
      </c>
      <c r="Y79" s="483"/>
      <c r="Z79" s="483"/>
      <c r="AA79" s="483"/>
      <c r="AB79" s="483"/>
      <c r="AC79" s="483"/>
      <c r="AD79" s="47">
        <v>1053</v>
      </c>
      <c r="AE79" s="494"/>
      <c r="AF79" s="494"/>
      <c r="AG79" s="494"/>
      <c r="AH79" s="494"/>
      <c r="AI79" s="494"/>
      <c r="AJ79" s="37" t="s">
        <v>10</v>
      </c>
      <c r="AK79" s="1">
        <f t="shared" si="4"/>
        <v>0</v>
      </c>
      <c r="AL79"/>
    </row>
    <row r="80" spans="1:38" ht="40.5" customHeight="1" x14ac:dyDescent="0.25">
      <c r="A80" s="226"/>
      <c r="B80" s="47">
        <f t="shared" si="3"/>
        <v>74</v>
      </c>
      <c r="C80" s="481" t="s">
        <v>99</v>
      </c>
      <c r="D80" s="481"/>
      <c r="E80" s="481"/>
      <c r="F80" s="481"/>
      <c r="G80" s="481"/>
      <c r="H80" s="481"/>
      <c r="I80" s="481"/>
      <c r="J80" s="481"/>
      <c r="K80" s="481"/>
      <c r="L80" s="481"/>
      <c r="M80" s="47">
        <v>21</v>
      </c>
      <c r="N80" s="482"/>
      <c r="O80" s="482"/>
      <c r="P80" s="482"/>
      <c r="Q80" s="482"/>
      <c r="R80" s="482"/>
      <c r="S80" s="474" t="s">
        <v>100</v>
      </c>
      <c r="T80" s="474"/>
      <c r="U80" s="474"/>
      <c r="V80" s="474"/>
      <c r="W80" s="474"/>
      <c r="X80" s="47">
        <v>43</v>
      </c>
      <c r="Y80" s="482"/>
      <c r="Z80" s="482"/>
      <c r="AA80" s="482"/>
      <c r="AB80" s="482"/>
      <c r="AC80" s="482"/>
      <c r="AD80" s="47">
        <v>756</v>
      </c>
      <c r="AE80" s="494"/>
      <c r="AF80" s="494"/>
      <c r="AG80" s="494"/>
      <c r="AH80" s="494"/>
      <c r="AI80" s="494"/>
      <c r="AJ80" s="37" t="s">
        <v>10</v>
      </c>
      <c r="AK80" s="1">
        <f t="shared" si="4"/>
        <v>0</v>
      </c>
      <c r="AL80"/>
    </row>
    <row r="81" spans="1:38" ht="59.45" customHeight="1" thickBot="1" x14ac:dyDescent="0.3">
      <c r="A81" s="227"/>
      <c r="B81" s="47">
        <f t="shared" si="3"/>
        <v>75</v>
      </c>
      <c r="C81" s="481" t="s">
        <v>101</v>
      </c>
      <c r="D81" s="481"/>
      <c r="E81" s="481"/>
      <c r="F81" s="481"/>
      <c r="G81" s="481"/>
      <c r="H81" s="481"/>
      <c r="I81" s="481"/>
      <c r="J81" s="481"/>
      <c r="K81" s="481"/>
      <c r="L81" s="481"/>
      <c r="M81" s="47">
        <v>767</v>
      </c>
      <c r="N81" s="483"/>
      <c r="O81" s="483"/>
      <c r="P81" s="483"/>
      <c r="Q81" s="483"/>
      <c r="R81" s="483"/>
      <c r="S81" s="495" t="s">
        <v>102</v>
      </c>
      <c r="T81" s="495"/>
      <c r="U81" s="495"/>
      <c r="V81" s="495"/>
      <c r="W81" s="495"/>
      <c r="X81" s="47">
        <v>862</v>
      </c>
      <c r="Y81" s="483"/>
      <c r="Z81" s="483"/>
      <c r="AA81" s="483"/>
      <c r="AB81" s="483"/>
      <c r="AC81" s="483"/>
      <c r="AD81" s="47">
        <v>863</v>
      </c>
      <c r="AE81" s="494"/>
      <c r="AF81" s="494"/>
      <c r="AG81" s="494"/>
      <c r="AH81" s="494"/>
      <c r="AI81" s="494"/>
      <c r="AJ81" s="37" t="s">
        <v>10</v>
      </c>
      <c r="AK81" s="1">
        <f t="shared" si="4"/>
        <v>0</v>
      </c>
      <c r="AL81"/>
    </row>
    <row r="82" spans="1:38" ht="30" customHeight="1" x14ac:dyDescent="0.25">
      <c r="A82" s="225" t="s">
        <v>103</v>
      </c>
      <c r="B82" s="47">
        <f t="shared" si="3"/>
        <v>76</v>
      </c>
      <c r="C82" s="490" t="s">
        <v>104</v>
      </c>
      <c r="D82" s="490"/>
      <c r="E82" s="490"/>
      <c r="F82" s="490"/>
      <c r="G82" s="490"/>
      <c r="H82" s="490"/>
      <c r="I82" s="490"/>
      <c r="J82" s="490"/>
      <c r="K82" s="490"/>
      <c r="L82" s="490"/>
      <c r="M82" s="490"/>
      <c r="N82" s="490"/>
      <c r="O82" s="490"/>
      <c r="P82" s="490"/>
      <c r="Q82" s="490"/>
      <c r="R82" s="47">
        <v>51</v>
      </c>
      <c r="S82" s="482"/>
      <c r="T82" s="482"/>
      <c r="U82" s="482"/>
      <c r="V82" s="482"/>
      <c r="W82" s="482"/>
      <c r="X82" s="47">
        <v>63</v>
      </c>
      <c r="Y82" s="482"/>
      <c r="Z82" s="482"/>
      <c r="AA82" s="482"/>
      <c r="AB82" s="482"/>
      <c r="AC82" s="482"/>
      <c r="AD82" s="96">
        <v>71</v>
      </c>
      <c r="AE82" s="484"/>
      <c r="AF82" s="484"/>
      <c r="AG82" s="484"/>
      <c r="AH82" s="484"/>
      <c r="AI82" s="484"/>
      <c r="AJ82" s="38" t="s">
        <v>29</v>
      </c>
      <c r="AK82" s="1">
        <f t="shared" si="4"/>
        <v>0</v>
      </c>
      <c r="AL82"/>
    </row>
    <row r="83" spans="1:38" ht="28.5" customHeight="1" x14ac:dyDescent="0.25">
      <c r="A83" s="226"/>
      <c r="B83" s="47">
        <f t="shared" si="3"/>
        <v>77</v>
      </c>
      <c r="C83" s="490" t="s">
        <v>105</v>
      </c>
      <c r="D83" s="490"/>
      <c r="E83" s="490"/>
      <c r="F83" s="490"/>
      <c r="G83" s="490"/>
      <c r="H83" s="490"/>
      <c r="I83" s="490"/>
      <c r="J83" s="490"/>
      <c r="K83" s="490"/>
      <c r="L83" s="490"/>
      <c r="M83" s="47">
        <v>36</v>
      </c>
      <c r="N83" s="483"/>
      <c r="O83" s="483"/>
      <c r="P83" s="483"/>
      <c r="Q83" s="483"/>
      <c r="R83" s="483"/>
      <c r="S83" s="491" t="s">
        <v>106</v>
      </c>
      <c r="T83" s="491"/>
      <c r="U83" s="491"/>
      <c r="V83" s="491"/>
      <c r="W83" s="491"/>
      <c r="X83" s="47">
        <v>848</v>
      </c>
      <c r="Y83" s="482"/>
      <c r="Z83" s="482"/>
      <c r="AA83" s="482"/>
      <c r="AB83" s="482"/>
      <c r="AC83" s="482"/>
      <c r="AD83" s="96">
        <v>849</v>
      </c>
      <c r="AE83" s="484"/>
      <c r="AF83" s="484"/>
      <c r="AG83" s="484"/>
      <c r="AH83" s="484"/>
      <c r="AI83" s="484"/>
      <c r="AJ83" s="38" t="s">
        <v>29</v>
      </c>
      <c r="AK83" s="1">
        <f t="shared" si="4"/>
        <v>0</v>
      </c>
      <c r="AL83"/>
    </row>
    <row r="84" spans="1:38" ht="41.1" customHeight="1" x14ac:dyDescent="0.25">
      <c r="A84" s="226"/>
      <c r="B84" s="47">
        <f t="shared" si="3"/>
        <v>78</v>
      </c>
      <c r="C84" s="455" t="s">
        <v>107</v>
      </c>
      <c r="D84" s="455"/>
      <c r="E84" s="455"/>
      <c r="F84" s="455"/>
      <c r="G84" s="455"/>
      <c r="H84" s="455"/>
      <c r="I84" s="455"/>
      <c r="J84" s="455"/>
      <c r="K84" s="455"/>
      <c r="L84" s="455"/>
      <c r="M84" s="47">
        <v>82</v>
      </c>
      <c r="N84" s="482"/>
      <c r="O84" s="482"/>
      <c r="P84" s="482"/>
      <c r="Q84" s="482"/>
      <c r="R84" s="482"/>
      <c r="S84" s="491" t="s">
        <v>108</v>
      </c>
      <c r="T84" s="491"/>
      <c r="U84" s="491"/>
      <c r="V84" s="491"/>
      <c r="W84" s="491"/>
      <c r="X84" s="47">
        <v>1123</v>
      </c>
      <c r="Y84" s="483"/>
      <c r="Z84" s="483"/>
      <c r="AA84" s="483"/>
      <c r="AB84" s="483"/>
      <c r="AC84" s="483"/>
      <c r="AD84" s="96">
        <v>1125</v>
      </c>
      <c r="AE84" s="484"/>
      <c r="AF84" s="484"/>
      <c r="AG84" s="484"/>
      <c r="AH84" s="484"/>
      <c r="AI84" s="484"/>
      <c r="AJ84" s="38" t="s">
        <v>29</v>
      </c>
      <c r="AK84" s="1">
        <f t="shared" si="4"/>
        <v>0</v>
      </c>
      <c r="AL84"/>
    </row>
    <row r="85" spans="1:38" ht="32.450000000000003" customHeight="1" x14ac:dyDescent="0.25">
      <c r="A85" s="226"/>
      <c r="B85" s="47">
        <f t="shared" si="3"/>
        <v>79</v>
      </c>
      <c r="C85" s="481" t="s">
        <v>109</v>
      </c>
      <c r="D85" s="481"/>
      <c r="E85" s="481"/>
      <c r="F85" s="481"/>
      <c r="G85" s="481"/>
      <c r="H85" s="481"/>
      <c r="I85" s="481"/>
      <c r="J85" s="481"/>
      <c r="K85" s="481"/>
      <c r="L85" s="481"/>
      <c r="M85" s="47">
        <v>83</v>
      </c>
      <c r="N85" s="482"/>
      <c r="O85" s="482"/>
      <c r="P85" s="482"/>
      <c r="Q85" s="482"/>
      <c r="R85" s="482"/>
      <c r="S85" s="492" t="s">
        <v>110</v>
      </c>
      <c r="T85" s="492"/>
      <c r="U85" s="492"/>
      <c r="V85" s="492"/>
      <c r="W85" s="492"/>
      <c r="X85" s="47">
        <v>173</v>
      </c>
      <c r="Y85" s="483"/>
      <c r="Z85" s="483"/>
      <c r="AA85" s="483"/>
      <c r="AB85" s="483"/>
      <c r="AC85" s="483"/>
      <c r="AD85" s="96">
        <v>612</v>
      </c>
      <c r="AE85" s="484"/>
      <c r="AF85" s="484"/>
      <c r="AG85" s="484"/>
      <c r="AH85" s="484"/>
      <c r="AI85" s="484"/>
      <c r="AJ85" s="38" t="s">
        <v>29</v>
      </c>
      <c r="AK85" s="1">
        <f t="shared" si="4"/>
        <v>0</v>
      </c>
      <c r="AL85"/>
    </row>
    <row r="86" spans="1:38" ht="48" customHeight="1" x14ac:dyDescent="0.25">
      <c r="A86" s="226"/>
      <c r="B86" s="47">
        <f t="shared" si="3"/>
        <v>80</v>
      </c>
      <c r="C86" s="190" t="s">
        <v>111</v>
      </c>
      <c r="D86" s="190"/>
      <c r="E86" s="190"/>
      <c r="F86" s="190"/>
      <c r="G86" s="190"/>
      <c r="H86" s="190"/>
      <c r="I86" s="190"/>
      <c r="J86" s="190"/>
      <c r="K86" s="190"/>
      <c r="L86" s="190"/>
      <c r="M86" s="47">
        <v>198</v>
      </c>
      <c r="N86" s="482"/>
      <c r="O86" s="482"/>
      <c r="P86" s="482"/>
      <c r="Q86" s="482"/>
      <c r="R86" s="482"/>
      <c r="S86" s="489" t="s">
        <v>112</v>
      </c>
      <c r="T86" s="489"/>
      <c r="U86" s="489"/>
      <c r="V86" s="489"/>
      <c r="W86" s="489"/>
      <c r="X86" s="47">
        <v>54</v>
      </c>
      <c r="Y86" s="483"/>
      <c r="Z86" s="483"/>
      <c r="AA86" s="483"/>
      <c r="AB86" s="483"/>
      <c r="AC86" s="483"/>
      <c r="AD86" s="96">
        <v>611</v>
      </c>
      <c r="AE86" s="484">
        <f>+Y86+N86</f>
        <v>0</v>
      </c>
      <c r="AF86" s="484"/>
      <c r="AG86" s="484"/>
      <c r="AH86" s="484"/>
      <c r="AI86" s="484"/>
      <c r="AJ86" s="38" t="s">
        <v>29</v>
      </c>
      <c r="AK86" s="1">
        <f t="shared" si="4"/>
        <v>0</v>
      </c>
      <c r="AL86"/>
    </row>
    <row r="87" spans="1:38" ht="50.1" customHeight="1" x14ac:dyDescent="0.25">
      <c r="A87" s="226"/>
      <c r="B87" s="47">
        <f t="shared" si="3"/>
        <v>81</v>
      </c>
      <c r="C87" s="190" t="s">
        <v>113</v>
      </c>
      <c r="D87" s="190"/>
      <c r="E87" s="190"/>
      <c r="F87" s="190"/>
      <c r="G87" s="190"/>
      <c r="H87" s="190"/>
      <c r="I87" s="190"/>
      <c r="J87" s="190"/>
      <c r="K87" s="190"/>
      <c r="L87" s="190"/>
      <c r="M87" s="47">
        <v>832</v>
      </c>
      <c r="N87" s="483"/>
      <c r="O87" s="483"/>
      <c r="P87" s="483"/>
      <c r="Q87" s="483"/>
      <c r="R87" s="483"/>
      <c r="S87" s="489" t="s">
        <v>114</v>
      </c>
      <c r="T87" s="489"/>
      <c r="U87" s="489"/>
      <c r="V87" s="489"/>
      <c r="W87" s="489"/>
      <c r="X87" s="47">
        <v>833</v>
      </c>
      <c r="Y87" s="483"/>
      <c r="Z87" s="483"/>
      <c r="AA87" s="483"/>
      <c r="AB87" s="483"/>
      <c r="AC87" s="483"/>
      <c r="AD87" s="96">
        <v>834</v>
      </c>
      <c r="AE87" s="484"/>
      <c r="AF87" s="484"/>
      <c r="AG87" s="484"/>
      <c r="AH87" s="484"/>
      <c r="AI87" s="484"/>
      <c r="AJ87" s="38" t="s">
        <v>29</v>
      </c>
      <c r="AK87" s="1">
        <f t="shared" si="4"/>
        <v>0</v>
      </c>
      <c r="AL87"/>
    </row>
    <row r="88" spans="1:38" ht="56.45" customHeight="1" x14ac:dyDescent="0.25">
      <c r="A88" s="226"/>
      <c r="B88" s="47">
        <f t="shared" si="3"/>
        <v>82</v>
      </c>
      <c r="C88" s="481" t="s">
        <v>115</v>
      </c>
      <c r="D88" s="481"/>
      <c r="E88" s="481"/>
      <c r="F88" s="481"/>
      <c r="G88" s="481"/>
      <c r="H88" s="481"/>
      <c r="I88" s="481"/>
      <c r="J88" s="481"/>
      <c r="K88" s="481"/>
      <c r="L88" s="481"/>
      <c r="M88" s="47">
        <v>912</v>
      </c>
      <c r="N88" s="482"/>
      <c r="O88" s="482"/>
      <c r="P88" s="482"/>
      <c r="Q88" s="482"/>
      <c r="R88" s="482"/>
      <c r="S88" s="481" t="s">
        <v>116</v>
      </c>
      <c r="T88" s="481"/>
      <c r="U88" s="481"/>
      <c r="V88" s="481"/>
      <c r="W88" s="481"/>
      <c r="X88" s="47">
        <v>167</v>
      </c>
      <c r="Y88" s="482"/>
      <c r="Z88" s="482"/>
      <c r="AA88" s="482"/>
      <c r="AB88" s="482"/>
      <c r="AC88" s="482"/>
      <c r="AD88" s="96">
        <v>747</v>
      </c>
      <c r="AE88" s="484"/>
      <c r="AF88" s="484"/>
      <c r="AG88" s="484"/>
      <c r="AH88" s="484"/>
      <c r="AI88" s="484"/>
      <c r="AJ88" s="38" t="s">
        <v>29</v>
      </c>
      <c r="AK88" s="1">
        <f t="shared" si="4"/>
        <v>0</v>
      </c>
      <c r="AL88"/>
    </row>
    <row r="89" spans="1:38" ht="56.45" customHeight="1" x14ac:dyDescent="0.25">
      <c r="A89" s="226"/>
      <c r="B89" s="47">
        <f t="shared" si="3"/>
        <v>83</v>
      </c>
      <c r="C89" s="481" t="s">
        <v>117</v>
      </c>
      <c r="D89" s="481"/>
      <c r="E89" s="481"/>
      <c r="F89" s="481"/>
      <c r="G89" s="481"/>
      <c r="H89" s="481"/>
      <c r="I89" s="481"/>
      <c r="J89" s="481"/>
      <c r="K89" s="481"/>
      <c r="L89" s="481"/>
      <c r="M89" s="47">
        <v>119</v>
      </c>
      <c r="N89" s="482"/>
      <c r="O89" s="482"/>
      <c r="P89" s="482"/>
      <c r="Q89" s="482"/>
      <c r="R89" s="482"/>
      <c r="S89" s="190" t="s">
        <v>118</v>
      </c>
      <c r="T89" s="190"/>
      <c r="U89" s="190"/>
      <c r="V89" s="190"/>
      <c r="W89" s="190"/>
      <c r="X89" s="47">
        <v>116</v>
      </c>
      <c r="Y89" s="483"/>
      <c r="Z89" s="483"/>
      <c r="AA89" s="483"/>
      <c r="AB89" s="483"/>
      <c r="AC89" s="483"/>
      <c r="AD89" s="96">
        <v>757</v>
      </c>
      <c r="AE89" s="484"/>
      <c r="AF89" s="484"/>
      <c r="AG89" s="484"/>
      <c r="AH89" s="484"/>
      <c r="AI89" s="484"/>
      <c r="AJ89" s="38" t="s">
        <v>29</v>
      </c>
      <c r="AK89" s="1">
        <f t="shared" si="4"/>
        <v>0</v>
      </c>
      <c r="AL89"/>
    </row>
    <row r="90" spans="1:38" ht="56.45" customHeight="1" x14ac:dyDescent="0.25">
      <c r="A90" s="226"/>
      <c r="B90" s="47">
        <f t="shared" si="3"/>
        <v>84</v>
      </c>
      <c r="C90" s="481" t="s">
        <v>119</v>
      </c>
      <c r="D90" s="481"/>
      <c r="E90" s="481"/>
      <c r="F90" s="481"/>
      <c r="G90" s="481"/>
      <c r="H90" s="481"/>
      <c r="I90" s="481"/>
      <c r="J90" s="481"/>
      <c r="K90" s="481"/>
      <c r="L90" s="481"/>
      <c r="M90" s="47">
        <v>58</v>
      </c>
      <c r="N90" s="482"/>
      <c r="O90" s="482"/>
      <c r="P90" s="482"/>
      <c r="Q90" s="482"/>
      <c r="R90" s="482"/>
      <c r="S90" s="481" t="s">
        <v>120</v>
      </c>
      <c r="T90" s="481"/>
      <c r="U90" s="481"/>
      <c r="V90" s="481"/>
      <c r="W90" s="481"/>
      <c r="X90" s="47">
        <v>870</v>
      </c>
      <c r="Y90" s="483"/>
      <c r="Z90" s="483"/>
      <c r="AA90" s="483"/>
      <c r="AB90" s="483"/>
      <c r="AC90" s="483"/>
      <c r="AD90" s="96">
        <v>871</v>
      </c>
      <c r="AE90" s="484"/>
      <c r="AF90" s="484"/>
      <c r="AG90" s="484"/>
      <c r="AH90" s="484"/>
      <c r="AI90" s="484"/>
      <c r="AJ90" s="38" t="s">
        <v>29</v>
      </c>
      <c r="AK90" s="1">
        <f t="shared" si="4"/>
        <v>0</v>
      </c>
      <c r="AL90"/>
    </row>
    <row r="91" spans="1:38" ht="30" customHeight="1" x14ac:dyDescent="0.25">
      <c r="A91" s="226"/>
      <c r="B91" s="47">
        <f t="shared" si="3"/>
        <v>85</v>
      </c>
      <c r="C91" s="481" t="s">
        <v>121</v>
      </c>
      <c r="D91" s="481"/>
      <c r="E91" s="481"/>
      <c r="F91" s="481"/>
      <c r="G91" s="481"/>
      <c r="H91" s="481"/>
      <c r="I91" s="481"/>
      <c r="J91" s="481"/>
      <c r="K91" s="481"/>
      <c r="L91" s="481"/>
      <c r="M91" s="481"/>
      <c r="N91" s="481"/>
      <c r="O91" s="481"/>
      <c r="P91" s="481"/>
      <c r="Q91" s="481"/>
      <c r="R91" s="481"/>
      <c r="S91" s="481"/>
      <c r="T91" s="481"/>
      <c r="U91" s="481"/>
      <c r="V91" s="481"/>
      <c r="W91" s="481"/>
      <c r="X91" s="481"/>
      <c r="Y91" s="481"/>
      <c r="Z91" s="481"/>
      <c r="AA91" s="481"/>
      <c r="AB91" s="481"/>
      <c r="AC91" s="481"/>
      <c r="AD91" s="47">
        <v>1645</v>
      </c>
      <c r="AE91" s="484"/>
      <c r="AF91" s="484"/>
      <c r="AG91" s="484"/>
      <c r="AH91" s="484"/>
      <c r="AI91" s="484"/>
      <c r="AJ91" s="38" t="s">
        <v>29</v>
      </c>
      <c r="AK91" s="1">
        <f t="shared" si="4"/>
        <v>0</v>
      </c>
      <c r="AL91"/>
    </row>
    <row r="92" spans="1:38" ht="44.45" customHeight="1" x14ac:dyDescent="0.25">
      <c r="A92" s="226"/>
      <c r="B92" s="47">
        <f t="shared" si="3"/>
        <v>86</v>
      </c>
      <c r="C92" s="481" t="s">
        <v>122</v>
      </c>
      <c r="D92" s="481"/>
      <c r="E92" s="481"/>
      <c r="F92" s="481"/>
      <c r="G92" s="481"/>
      <c r="H92" s="481"/>
      <c r="I92" s="481"/>
      <c r="J92" s="481"/>
      <c r="K92" s="481"/>
      <c r="L92" s="481"/>
      <c r="M92" s="47">
        <v>181</v>
      </c>
      <c r="N92" s="485"/>
      <c r="O92" s="485"/>
      <c r="P92" s="485"/>
      <c r="Q92" s="485"/>
      <c r="R92" s="485"/>
      <c r="S92" s="486" t="s">
        <v>123</v>
      </c>
      <c r="T92" s="486"/>
      <c r="U92" s="486"/>
      <c r="V92" s="486"/>
      <c r="W92" s="486"/>
      <c r="X92" s="47">
        <v>881</v>
      </c>
      <c r="Y92" s="483"/>
      <c r="Z92" s="483"/>
      <c r="AA92" s="483"/>
      <c r="AB92" s="483"/>
      <c r="AC92" s="483"/>
      <c r="AD92" s="47">
        <v>882</v>
      </c>
      <c r="AE92" s="484"/>
      <c r="AF92" s="484"/>
      <c r="AG92" s="484"/>
      <c r="AH92" s="484"/>
      <c r="AI92" s="484"/>
      <c r="AJ92" s="38" t="s">
        <v>29</v>
      </c>
      <c r="AK92" s="1">
        <f t="shared" si="4"/>
        <v>0</v>
      </c>
      <c r="AL92"/>
    </row>
    <row r="93" spans="1:38" ht="30" customHeight="1" thickBot="1" x14ac:dyDescent="0.3">
      <c r="A93" s="227"/>
      <c r="B93" s="47">
        <f t="shared" si="3"/>
        <v>87</v>
      </c>
      <c r="C93" s="287" t="s">
        <v>124</v>
      </c>
      <c r="D93" s="287"/>
      <c r="E93" s="287"/>
      <c r="F93" s="287"/>
      <c r="G93" s="287"/>
      <c r="H93" s="287"/>
      <c r="I93" s="287"/>
      <c r="J93" s="287"/>
      <c r="K93" s="287"/>
      <c r="L93" s="287"/>
      <c r="M93" s="47">
        <v>1646</v>
      </c>
      <c r="N93" s="483"/>
      <c r="O93" s="483"/>
      <c r="P93" s="483"/>
      <c r="Q93" s="483"/>
      <c r="R93" s="483"/>
      <c r="S93" s="489" t="s">
        <v>125</v>
      </c>
      <c r="T93" s="489"/>
      <c r="U93" s="489"/>
      <c r="V93" s="489"/>
      <c r="W93" s="489"/>
      <c r="X93" s="47">
        <v>1647</v>
      </c>
      <c r="Y93" s="483"/>
      <c r="Z93" s="483"/>
      <c r="AA93" s="483"/>
      <c r="AB93" s="483"/>
      <c r="AC93" s="483"/>
      <c r="AD93" s="47">
        <v>1648</v>
      </c>
      <c r="AE93" s="484"/>
      <c r="AF93" s="484"/>
      <c r="AG93" s="484"/>
      <c r="AH93" s="484"/>
      <c r="AI93" s="484"/>
      <c r="AJ93" s="38" t="s">
        <v>29</v>
      </c>
      <c r="AK93" s="1">
        <f t="shared" si="4"/>
        <v>0</v>
      </c>
      <c r="AL93"/>
    </row>
    <row r="94" spans="1:38" ht="23.1" customHeight="1" x14ac:dyDescent="0.25">
      <c r="A94" s="222" t="s">
        <v>126</v>
      </c>
      <c r="B94" s="96">
        <f t="shared" si="3"/>
        <v>88</v>
      </c>
      <c r="C94" s="455" t="s">
        <v>127</v>
      </c>
      <c r="D94" s="455"/>
      <c r="E94" s="455"/>
      <c r="F94" s="455"/>
      <c r="G94" s="455"/>
      <c r="H94" s="455"/>
      <c r="I94" s="455"/>
      <c r="J94" s="455"/>
      <c r="K94" s="455"/>
      <c r="L94" s="455"/>
      <c r="M94" s="455"/>
      <c r="N94" s="455"/>
      <c r="O94" s="455"/>
      <c r="P94" s="455"/>
      <c r="Q94" s="455"/>
      <c r="R94" s="455"/>
      <c r="S94" s="455"/>
      <c r="T94" s="455"/>
      <c r="U94" s="455"/>
      <c r="V94" s="455"/>
      <c r="W94" s="455"/>
      <c r="X94" s="455"/>
      <c r="Y94" s="455"/>
      <c r="Z94" s="455"/>
      <c r="AA94" s="455"/>
      <c r="AB94" s="455"/>
      <c r="AC94" s="455"/>
      <c r="AD94" s="47">
        <v>900</v>
      </c>
      <c r="AE94" s="494"/>
      <c r="AF94" s="494"/>
      <c r="AG94" s="494"/>
      <c r="AH94" s="494"/>
      <c r="AI94" s="494"/>
      <c r="AJ94" s="37" t="s">
        <v>10</v>
      </c>
      <c r="AK94" s="1">
        <f t="shared" si="4"/>
        <v>0</v>
      </c>
      <c r="AL94"/>
    </row>
    <row r="95" spans="1:38" ht="18.95" customHeight="1" x14ac:dyDescent="0.25">
      <c r="A95" s="223"/>
      <c r="B95" s="96">
        <f t="shared" si="3"/>
        <v>89</v>
      </c>
      <c r="C95" s="651" t="s">
        <v>128</v>
      </c>
      <c r="D95" s="651"/>
      <c r="E95" s="651"/>
      <c r="F95" s="651"/>
      <c r="G95" s="651"/>
      <c r="H95" s="651"/>
      <c r="I95" s="651"/>
      <c r="J95" s="651"/>
      <c r="K95" s="651"/>
      <c r="L95" s="651"/>
      <c r="M95" s="651"/>
      <c r="N95" s="651"/>
      <c r="O95" s="651"/>
      <c r="P95" s="651"/>
      <c r="Q95" s="651"/>
      <c r="R95" s="651"/>
      <c r="S95" s="651"/>
      <c r="T95" s="651"/>
      <c r="U95" s="651"/>
      <c r="V95" s="651"/>
      <c r="W95" s="651"/>
      <c r="X95" s="651"/>
      <c r="Y95" s="651"/>
      <c r="Z95" s="651"/>
      <c r="AA95" s="651"/>
      <c r="AB95" s="651"/>
      <c r="AC95" s="651"/>
      <c r="AD95" s="96">
        <v>1796</v>
      </c>
      <c r="AE95" s="494"/>
      <c r="AF95" s="494"/>
      <c r="AG95" s="494"/>
      <c r="AH95" s="494"/>
      <c r="AI95" s="494"/>
      <c r="AJ95" s="107" t="s">
        <v>10</v>
      </c>
      <c r="AK95" s="1">
        <f t="shared" si="4"/>
        <v>0</v>
      </c>
      <c r="AL95"/>
    </row>
    <row r="96" spans="1:38" ht="18.95" customHeight="1" x14ac:dyDescent="0.25">
      <c r="A96" s="223"/>
      <c r="B96" s="98">
        <f t="shared" si="3"/>
        <v>90</v>
      </c>
      <c r="C96" s="652" t="s">
        <v>129</v>
      </c>
      <c r="D96" s="652"/>
      <c r="E96" s="652"/>
      <c r="F96" s="652"/>
      <c r="G96" s="652"/>
      <c r="H96" s="652"/>
      <c r="I96" s="652"/>
      <c r="J96" s="652"/>
      <c r="K96" s="652"/>
      <c r="L96" s="652"/>
      <c r="M96" s="652"/>
      <c r="N96" s="652"/>
      <c r="O96" s="652"/>
      <c r="P96" s="652"/>
      <c r="Q96" s="652"/>
      <c r="R96" s="652"/>
      <c r="S96" s="652"/>
      <c r="T96" s="652"/>
      <c r="U96" s="652"/>
      <c r="V96" s="652"/>
      <c r="W96" s="652"/>
      <c r="X96" s="652"/>
      <c r="Y96" s="652"/>
      <c r="Z96" s="652"/>
      <c r="AA96" s="652"/>
      <c r="AB96" s="652"/>
      <c r="AC96" s="652"/>
      <c r="AD96" s="98">
        <v>1827</v>
      </c>
      <c r="AE96" s="494"/>
      <c r="AF96" s="494"/>
      <c r="AG96" s="494"/>
      <c r="AH96" s="494"/>
      <c r="AI96" s="494"/>
      <c r="AJ96" s="107" t="s">
        <v>10</v>
      </c>
      <c r="AK96" s="1">
        <f t="shared" si="4"/>
        <v>0</v>
      </c>
      <c r="AL96"/>
    </row>
    <row r="97" spans="1:38" ht="15.75" customHeight="1" thickBot="1" x14ac:dyDescent="0.3">
      <c r="A97" s="224"/>
      <c r="B97" s="47">
        <f t="shared" si="3"/>
        <v>91</v>
      </c>
      <c r="C97" s="514" t="s">
        <v>130</v>
      </c>
      <c r="D97" s="514"/>
      <c r="E97" s="514"/>
      <c r="F97" s="514"/>
      <c r="G97" s="514"/>
      <c r="H97" s="514"/>
      <c r="I97" s="514"/>
      <c r="J97" s="514"/>
      <c r="K97" s="514"/>
      <c r="L97" s="514"/>
      <c r="M97" s="514"/>
      <c r="N97" s="514"/>
      <c r="O97" s="514"/>
      <c r="P97" s="514"/>
      <c r="Q97" s="514"/>
      <c r="R97" s="514"/>
      <c r="S97" s="514"/>
      <c r="T97" s="514"/>
      <c r="U97" s="514"/>
      <c r="V97" s="514"/>
      <c r="W97" s="514"/>
      <c r="X97" s="514"/>
      <c r="Y97" s="514"/>
      <c r="Z97" s="514"/>
      <c r="AA97" s="514"/>
      <c r="AB97" s="514"/>
      <c r="AC97" s="514"/>
      <c r="AD97" s="47">
        <v>305</v>
      </c>
      <c r="AE97" s="653">
        <f>SUM(AE57:AI81,AE94:AI96)-SUM(AE82:AI93)</f>
        <v>0</v>
      </c>
      <c r="AF97" s="653"/>
      <c r="AG97" s="653"/>
      <c r="AH97" s="653"/>
      <c r="AI97" s="653"/>
      <c r="AJ97" s="100" t="s">
        <v>33</v>
      </c>
      <c r="AK97" s="1">
        <f t="shared" si="4"/>
        <v>0</v>
      </c>
      <c r="AL97"/>
    </row>
    <row r="98" spans="1:38" ht="15" customHeight="1" x14ac:dyDescent="0.25">
      <c r="A98" s="225" t="s">
        <v>618</v>
      </c>
      <c r="B98" s="47">
        <f t="shared" si="3"/>
        <v>92</v>
      </c>
      <c r="C98" s="455" t="s">
        <v>131</v>
      </c>
      <c r="D98" s="455"/>
      <c r="E98" s="455"/>
      <c r="F98" s="455"/>
      <c r="G98" s="455"/>
      <c r="H98" s="455"/>
      <c r="I98" s="455"/>
      <c r="J98" s="455"/>
      <c r="K98" s="455"/>
      <c r="L98" s="455"/>
      <c r="M98" s="47">
        <v>85</v>
      </c>
      <c r="N98" s="654">
        <f>+AE97</f>
        <v>0</v>
      </c>
      <c r="O98" s="654"/>
      <c r="P98" s="654"/>
      <c r="Q98" s="654"/>
      <c r="R98" s="108" t="s">
        <v>10</v>
      </c>
      <c r="S98" s="655" t="s">
        <v>132</v>
      </c>
      <c r="T98" s="655"/>
      <c r="U98" s="655"/>
      <c r="V98" s="655"/>
      <c r="W98" s="655"/>
      <c r="X98" s="655"/>
      <c r="Y98" s="655"/>
      <c r="Z98" s="655"/>
      <c r="AA98" s="655"/>
      <c r="AB98" s="655"/>
      <c r="AC98" s="655"/>
      <c r="AD98" s="655"/>
      <c r="AE98" s="656"/>
      <c r="AF98" s="656"/>
      <c r="AG98" s="656"/>
      <c r="AH98" s="656"/>
      <c r="AI98" s="656"/>
      <c r="AJ98" s="656"/>
      <c r="AK98" s="1">
        <f t="shared" si="4"/>
        <v>0</v>
      </c>
      <c r="AL98"/>
    </row>
    <row r="99" spans="1:38" ht="15.75" x14ac:dyDescent="0.25">
      <c r="A99" s="226"/>
      <c r="B99" s="47">
        <f t="shared" si="3"/>
        <v>93</v>
      </c>
      <c r="C99" s="455" t="s">
        <v>133</v>
      </c>
      <c r="D99" s="455"/>
      <c r="E99" s="455"/>
      <c r="F99" s="455"/>
      <c r="G99" s="455"/>
      <c r="H99" s="455"/>
      <c r="I99" s="455"/>
      <c r="J99" s="455"/>
      <c r="K99" s="455"/>
      <c r="L99" s="455"/>
      <c r="M99" s="47">
        <v>86</v>
      </c>
      <c r="N99" s="456"/>
      <c r="O99" s="456"/>
      <c r="P99" s="456"/>
      <c r="Q99" s="456"/>
      <c r="R99" s="108" t="s">
        <v>134</v>
      </c>
      <c r="S99" s="47">
        <f>+B101+1</f>
        <v>95</v>
      </c>
      <c r="T99" s="455" t="s">
        <v>135</v>
      </c>
      <c r="U99" s="455"/>
      <c r="V99" s="455"/>
      <c r="W99" s="455"/>
      <c r="X99" s="455"/>
      <c r="Y99" s="455"/>
      <c r="Z99" s="455"/>
      <c r="AA99" s="455"/>
      <c r="AB99" s="455"/>
      <c r="AC99" s="455"/>
      <c r="AD99" s="47">
        <v>90</v>
      </c>
      <c r="AE99" s="458">
        <f>MAX(+AE97,0)</f>
        <v>0</v>
      </c>
      <c r="AF99" s="458"/>
      <c r="AG99" s="458"/>
      <c r="AH99" s="458"/>
      <c r="AI99" s="458"/>
      <c r="AJ99" s="100" t="s">
        <v>10</v>
      </c>
      <c r="AK99" s="1">
        <f t="shared" si="4"/>
        <v>0</v>
      </c>
      <c r="AL99"/>
    </row>
    <row r="100" spans="1:38" x14ac:dyDescent="0.25">
      <c r="A100" s="226"/>
      <c r="B100" s="487" t="s">
        <v>136</v>
      </c>
      <c r="C100" s="487"/>
      <c r="D100" s="487"/>
      <c r="E100" s="487"/>
      <c r="F100" s="487"/>
      <c r="G100" s="487"/>
      <c r="H100" s="487"/>
      <c r="I100" s="487"/>
      <c r="J100" s="487"/>
      <c r="K100" s="487"/>
      <c r="L100" s="487"/>
      <c r="M100" s="487"/>
      <c r="N100" s="487"/>
      <c r="O100" s="487"/>
      <c r="P100" s="487"/>
      <c r="Q100" s="487"/>
      <c r="R100" s="487"/>
      <c r="S100" s="47">
        <f>+S99+1</f>
        <v>96</v>
      </c>
      <c r="T100" s="457" t="s">
        <v>137</v>
      </c>
      <c r="U100" s="457"/>
      <c r="V100" s="457"/>
      <c r="W100" s="457"/>
      <c r="X100" s="457"/>
      <c r="Y100" s="457"/>
      <c r="Z100" s="457"/>
      <c r="AA100" s="457"/>
      <c r="AB100" s="488">
        <v>0</v>
      </c>
      <c r="AC100" s="488"/>
      <c r="AD100" s="47">
        <v>39</v>
      </c>
      <c r="AE100" s="479">
        <f>+ROUND(AE99*AB100,0)</f>
        <v>0</v>
      </c>
      <c r="AF100" s="479"/>
      <c r="AG100" s="479"/>
      <c r="AH100" s="479"/>
      <c r="AI100" s="479"/>
      <c r="AJ100" s="100" t="s">
        <v>10</v>
      </c>
      <c r="AK100" s="1">
        <f t="shared" si="4"/>
        <v>0</v>
      </c>
      <c r="AL100"/>
    </row>
    <row r="101" spans="1:38" ht="15.75" x14ac:dyDescent="0.25">
      <c r="A101" s="226"/>
      <c r="B101" s="47">
        <f>+B99+1</f>
        <v>94</v>
      </c>
      <c r="C101" s="455" t="s">
        <v>138</v>
      </c>
      <c r="D101" s="455"/>
      <c r="E101" s="455"/>
      <c r="F101" s="455"/>
      <c r="G101" s="455"/>
      <c r="H101" s="455"/>
      <c r="I101" s="455"/>
      <c r="J101" s="455"/>
      <c r="K101" s="455"/>
      <c r="L101" s="455"/>
      <c r="M101" s="47">
        <v>87</v>
      </c>
      <c r="N101" s="456"/>
      <c r="O101" s="456"/>
      <c r="P101" s="456"/>
      <c r="Q101" s="456"/>
      <c r="R101" s="108" t="s">
        <v>33</v>
      </c>
      <c r="S101" s="47">
        <f>+S100+1</f>
        <v>97</v>
      </c>
      <c r="T101" s="457" t="s">
        <v>139</v>
      </c>
      <c r="U101" s="457"/>
      <c r="V101" s="457"/>
      <c r="W101" s="457"/>
      <c r="X101" s="457"/>
      <c r="Y101" s="457"/>
      <c r="Z101" s="457"/>
      <c r="AA101" s="457"/>
      <c r="AB101" s="457"/>
      <c r="AC101" s="457"/>
      <c r="AD101" s="47">
        <v>91</v>
      </c>
      <c r="AE101" s="458">
        <f>+AE99+AE100</f>
        <v>0</v>
      </c>
      <c r="AF101" s="458"/>
      <c r="AG101" s="458"/>
      <c r="AH101" s="458"/>
      <c r="AI101" s="458"/>
      <c r="AJ101" s="100" t="s">
        <v>33</v>
      </c>
      <c r="AK101" s="1">
        <f t="shared" si="4"/>
        <v>0</v>
      </c>
      <c r="AL101"/>
    </row>
    <row r="102" spans="1:38" x14ac:dyDescent="0.25">
      <c r="A102" s="226"/>
      <c r="B102" s="473" t="s">
        <v>140</v>
      </c>
      <c r="C102" s="473"/>
      <c r="D102" s="473"/>
      <c r="E102" s="473"/>
      <c r="F102" s="473"/>
      <c r="G102" s="473"/>
      <c r="H102" s="473"/>
      <c r="I102" s="473"/>
      <c r="J102" s="473"/>
      <c r="K102" s="473"/>
      <c r="L102" s="473"/>
      <c r="M102" s="473"/>
      <c r="N102" s="473"/>
      <c r="O102" s="473"/>
      <c r="P102" s="473"/>
      <c r="Q102" s="473"/>
      <c r="R102" s="473"/>
      <c r="S102" s="110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0"/>
      <c r="AE102" s="109"/>
      <c r="AF102" s="109"/>
      <c r="AG102" s="109"/>
      <c r="AH102" s="109"/>
      <c r="AI102" s="109"/>
      <c r="AJ102" s="112"/>
      <c r="AK102" s="1">
        <f t="shared" si="4"/>
        <v>0</v>
      </c>
      <c r="AL102"/>
    </row>
    <row r="103" spans="1:38" x14ac:dyDescent="0.25">
      <c r="A103" s="226"/>
      <c r="B103" s="474" t="s">
        <v>141</v>
      </c>
      <c r="C103" s="474"/>
      <c r="D103" s="474"/>
      <c r="E103" s="474"/>
      <c r="F103" s="474"/>
      <c r="G103" s="474"/>
      <c r="H103" s="474"/>
      <c r="I103" s="474"/>
      <c r="J103" s="474"/>
      <c r="K103" s="474"/>
      <c r="L103" s="474"/>
      <c r="M103" s="475" t="s">
        <v>142</v>
      </c>
      <c r="N103" s="475"/>
      <c r="O103" s="475"/>
      <c r="P103" s="475"/>
      <c r="Q103" s="475"/>
      <c r="R103" s="475"/>
      <c r="S103" s="476" t="s">
        <v>143</v>
      </c>
      <c r="T103" s="476"/>
      <c r="U103" s="476"/>
      <c r="V103" s="476"/>
      <c r="W103" s="476"/>
      <c r="X103" s="476"/>
      <c r="Y103" s="476"/>
      <c r="Z103" s="476"/>
      <c r="AA103" s="476"/>
      <c r="AB103" s="476"/>
      <c r="AC103" s="476"/>
      <c r="AD103" s="476"/>
      <c r="AE103" s="477"/>
      <c r="AF103" s="477"/>
      <c r="AG103" s="477"/>
      <c r="AH103" s="477"/>
      <c r="AI103" s="477"/>
      <c r="AJ103" s="477"/>
      <c r="AK103" s="1">
        <f t="shared" si="4"/>
        <v>0</v>
      </c>
      <c r="AL103"/>
    </row>
    <row r="104" spans="1:38" x14ac:dyDescent="0.25">
      <c r="A104" s="226"/>
      <c r="B104" s="47">
        <v>301</v>
      </c>
      <c r="C104" s="478"/>
      <c r="D104" s="478"/>
      <c r="E104" s="478"/>
      <c r="F104" s="478"/>
      <c r="G104" s="478"/>
      <c r="H104" s="478"/>
      <c r="I104" s="478"/>
      <c r="J104" s="478"/>
      <c r="K104" s="478"/>
      <c r="L104" s="478"/>
      <c r="M104" s="96">
        <v>306</v>
      </c>
      <c r="N104" s="478"/>
      <c r="O104" s="478"/>
      <c r="P104" s="478"/>
      <c r="Q104" s="478"/>
      <c r="R104" s="478"/>
      <c r="S104" s="47">
        <f>S101+1</f>
        <v>98</v>
      </c>
      <c r="T104" s="455" t="s">
        <v>144</v>
      </c>
      <c r="U104" s="455"/>
      <c r="V104" s="455"/>
      <c r="W104" s="455"/>
      <c r="X104" s="455"/>
      <c r="Y104" s="455"/>
      <c r="Z104" s="455"/>
      <c r="AA104" s="455"/>
      <c r="AB104" s="455"/>
      <c r="AC104" s="455"/>
      <c r="AD104" s="47">
        <v>92</v>
      </c>
      <c r="AE104" s="479"/>
      <c r="AF104" s="479"/>
      <c r="AG104" s="479"/>
      <c r="AH104" s="479"/>
      <c r="AI104" s="479"/>
      <c r="AJ104" s="113" t="s">
        <v>10</v>
      </c>
      <c r="AK104" s="1">
        <f t="shared" si="4"/>
        <v>0</v>
      </c>
      <c r="AL104"/>
    </row>
    <row r="105" spans="1:38" x14ac:dyDescent="0.25">
      <c r="A105" s="226"/>
      <c r="B105" s="508">
        <v>780</v>
      </c>
      <c r="C105" s="648" t="s">
        <v>145</v>
      </c>
      <c r="D105" s="648"/>
      <c r="E105" s="648"/>
      <c r="F105" s="648"/>
      <c r="G105" s="648"/>
      <c r="H105" s="648"/>
      <c r="I105" s="648"/>
      <c r="J105" s="648"/>
      <c r="K105" s="648"/>
      <c r="L105" s="648"/>
      <c r="M105" s="649"/>
      <c r="N105" s="480" t="s">
        <v>146</v>
      </c>
      <c r="O105" s="480"/>
      <c r="P105" s="480"/>
      <c r="Q105" s="480"/>
      <c r="R105" s="480"/>
      <c r="S105" s="459"/>
      <c r="T105" s="459"/>
      <c r="U105" s="459"/>
      <c r="V105" s="459"/>
      <c r="W105" s="459"/>
      <c r="X105" s="459"/>
      <c r="Y105" s="459"/>
      <c r="Z105" s="459"/>
      <c r="AA105" s="459"/>
      <c r="AB105" s="459"/>
      <c r="AC105" s="459"/>
      <c r="AD105" s="459"/>
      <c r="AE105" s="650"/>
      <c r="AF105" s="650"/>
      <c r="AG105" s="650"/>
      <c r="AH105" s="650"/>
      <c r="AI105" s="650"/>
      <c r="AJ105" s="650"/>
      <c r="AK105" s="1">
        <f t="shared" si="4"/>
        <v>0</v>
      </c>
      <c r="AL105"/>
    </row>
    <row r="106" spans="1:38" x14ac:dyDescent="0.25">
      <c r="A106" s="226"/>
      <c r="B106" s="508"/>
      <c r="C106" s="648"/>
      <c r="D106" s="648"/>
      <c r="E106" s="648"/>
      <c r="F106" s="648"/>
      <c r="G106" s="648"/>
      <c r="H106" s="648"/>
      <c r="I106" s="648"/>
      <c r="J106" s="648"/>
      <c r="K106" s="648"/>
      <c r="L106" s="648"/>
      <c r="M106" s="649"/>
      <c r="N106" s="480" t="s">
        <v>147</v>
      </c>
      <c r="O106" s="480"/>
      <c r="P106" s="480"/>
      <c r="Q106" s="480"/>
      <c r="R106" s="480"/>
      <c r="S106" s="47">
        <f>+S104+1</f>
        <v>99</v>
      </c>
      <c r="T106" s="455" t="s">
        <v>148</v>
      </c>
      <c r="U106" s="455"/>
      <c r="V106" s="455"/>
      <c r="W106" s="455"/>
      <c r="X106" s="455"/>
      <c r="Y106" s="455"/>
      <c r="Z106" s="455"/>
      <c r="AA106" s="455"/>
      <c r="AB106" s="455"/>
      <c r="AC106" s="455"/>
      <c r="AD106" s="47">
        <v>93</v>
      </c>
      <c r="AE106" s="479"/>
      <c r="AF106" s="479"/>
      <c r="AG106" s="479"/>
      <c r="AH106" s="479"/>
      <c r="AI106" s="479"/>
      <c r="AJ106" s="113" t="s">
        <v>10</v>
      </c>
      <c r="AK106" s="1">
        <f t="shared" si="4"/>
        <v>0</v>
      </c>
      <c r="AL106"/>
    </row>
    <row r="107" spans="1:38" x14ac:dyDescent="0.25">
      <c r="A107" s="226"/>
      <c r="B107" s="508"/>
      <c r="C107" s="648"/>
      <c r="D107" s="648"/>
      <c r="E107" s="648"/>
      <c r="F107" s="648"/>
      <c r="G107" s="648"/>
      <c r="H107" s="648"/>
      <c r="I107" s="648"/>
      <c r="J107" s="648"/>
      <c r="K107" s="648"/>
      <c r="L107" s="648"/>
      <c r="M107" s="649"/>
      <c r="N107" s="480" t="s">
        <v>149</v>
      </c>
      <c r="O107" s="480"/>
      <c r="P107" s="480"/>
      <c r="Q107" s="480"/>
      <c r="R107" s="480"/>
      <c r="S107" s="459"/>
      <c r="T107" s="459"/>
      <c r="U107" s="459"/>
      <c r="V107" s="459"/>
      <c r="W107" s="459"/>
      <c r="X107" s="459"/>
      <c r="Y107" s="459"/>
      <c r="Z107" s="459"/>
      <c r="AA107" s="459"/>
      <c r="AB107" s="459"/>
      <c r="AC107" s="459"/>
      <c r="AD107" s="459"/>
      <c r="AE107" s="650"/>
      <c r="AF107" s="650"/>
      <c r="AG107" s="650"/>
      <c r="AH107" s="650"/>
      <c r="AI107" s="650"/>
      <c r="AJ107" s="650"/>
      <c r="AK107" s="1">
        <f t="shared" si="4"/>
        <v>0</v>
      </c>
      <c r="AL107"/>
    </row>
    <row r="108" spans="1:38" x14ac:dyDescent="0.25">
      <c r="A108" s="226"/>
      <c r="B108" s="508"/>
      <c r="C108" s="648"/>
      <c r="D108" s="648"/>
      <c r="E108" s="648"/>
      <c r="F108" s="648"/>
      <c r="G108" s="648"/>
      <c r="H108" s="648"/>
      <c r="I108" s="648"/>
      <c r="J108" s="648"/>
      <c r="K108" s="648"/>
      <c r="L108" s="648"/>
      <c r="M108" s="649"/>
      <c r="N108" s="480" t="s">
        <v>150</v>
      </c>
      <c r="O108" s="480"/>
      <c r="P108" s="480"/>
      <c r="Q108" s="480"/>
      <c r="R108" s="480"/>
      <c r="S108" s="47">
        <f>+S106+1</f>
        <v>100</v>
      </c>
      <c r="T108" s="457" t="s">
        <v>151</v>
      </c>
      <c r="U108" s="457"/>
      <c r="V108" s="457"/>
      <c r="W108" s="457"/>
      <c r="X108" s="457"/>
      <c r="Y108" s="457"/>
      <c r="Z108" s="457"/>
      <c r="AA108" s="457"/>
      <c r="AB108" s="457"/>
      <c r="AC108" s="457"/>
      <c r="AD108" s="47">
        <v>94</v>
      </c>
      <c r="AE108" s="479"/>
      <c r="AF108" s="479"/>
      <c r="AG108" s="479"/>
      <c r="AH108" s="479"/>
      <c r="AI108" s="479"/>
      <c r="AJ108" s="113" t="s">
        <v>33</v>
      </c>
      <c r="AK108" s="1">
        <f t="shared" si="4"/>
        <v>0</v>
      </c>
      <c r="AL108"/>
    </row>
    <row r="109" spans="1:38" ht="15.75" thickBot="1" x14ac:dyDescent="0.3">
      <c r="A109" s="227"/>
      <c r="B109" s="508"/>
      <c r="C109" s="648"/>
      <c r="D109" s="648"/>
      <c r="E109" s="648"/>
      <c r="F109" s="648"/>
      <c r="G109" s="648"/>
      <c r="H109" s="648"/>
      <c r="I109" s="648"/>
      <c r="J109" s="648"/>
      <c r="K109" s="648"/>
      <c r="L109" s="648"/>
      <c r="M109" s="649"/>
      <c r="N109" s="480" t="s">
        <v>152</v>
      </c>
      <c r="O109" s="480"/>
      <c r="P109" s="480"/>
      <c r="Q109" s="480"/>
      <c r="R109" s="480"/>
      <c r="S109" s="459"/>
      <c r="T109" s="459"/>
      <c r="U109" s="459"/>
      <c r="V109" s="459"/>
      <c r="W109" s="459"/>
      <c r="X109" s="459"/>
      <c r="Y109" s="459"/>
      <c r="Z109" s="459"/>
      <c r="AA109" s="459"/>
      <c r="AB109" s="459"/>
      <c r="AC109" s="459"/>
      <c r="AD109" s="459"/>
      <c r="AE109" s="459"/>
      <c r="AF109" s="459"/>
      <c r="AG109" s="459"/>
      <c r="AH109" s="459"/>
      <c r="AI109" s="459"/>
      <c r="AJ109" s="459"/>
      <c r="AK109" s="1">
        <f t="shared" si="4"/>
        <v>0</v>
      </c>
      <c r="AL109"/>
    </row>
    <row r="110" spans="1:38" ht="7.5" customHeight="1" x14ac:dyDescent="0.25">
      <c r="A110" s="2"/>
      <c r="AK110" s="1"/>
      <c r="AL110"/>
    </row>
    <row r="111" spans="1:38" x14ac:dyDescent="0.25">
      <c r="M111" s="3"/>
      <c r="AK111" s="1"/>
      <c r="AL111"/>
    </row>
    <row r="112" spans="1:38" ht="8.4499999999999993" customHeight="1" thickBot="1" x14ac:dyDescent="0.3">
      <c r="AK112" s="1"/>
      <c r="AL112"/>
    </row>
    <row r="113" spans="1:42" s="2" customFormat="1" x14ac:dyDescent="0.25">
      <c r="A113"/>
      <c r="B113" s="460" t="s">
        <v>153</v>
      </c>
      <c r="C113" s="461"/>
      <c r="D113" s="461"/>
      <c r="E113" s="461"/>
      <c r="F113" s="461"/>
      <c r="G113" s="461"/>
      <c r="H113" s="461"/>
      <c r="I113" s="461"/>
      <c r="J113" s="461"/>
      <c r="K113" s="461"/>
      <c r="L113" s="461"/>
      <c r="M113" s="461"/>
      <c r="N113" s="461"/>
      <c r="O113" s="461"/>
      <c r="P113" s="461"/>
      <c r="Q113" s="461"/>
      <c r="R113" s="461"/>
      <c r="S113" s="461"/>
      <c r="T113" s="461"/>
      <c r="U113" s="461"/>
      <c r="V113" s="461"/>
      <c r="W113" s="461"/>
      <c r="X113" s="462"/>
      <c r="AM113"/>
      <c r="AN113"/>
      <c r="AO113"/>
      <c r="AP113"/>
    </row>
    <row r="114" spans="1:42" s="2" customFormat="1" ht="15.75" thickBot="1" x14ac:dyDescent="0.3">
      <c r="A114"/>
      <c r="B114" s="463"/>
      <c r="C114" s="464"/>
      <c r="D114" s="464"/>
      <c r="E114" s="464"/>
      <c r="F114" s="464"/>
      <c r="G114" s="464"/>
      <c r="H114" s="464"/>
      <c r="I114" s="464"/>
      <c r="J114" s="464"/>
      <c r="K114" s="464"/>
      <c r="L114" s="464"/>
      <c r="M114" s="464"/>
      <c r="N114" s="464"/>
      <c r="O114" s="464"/>
      <c r="P114" s="464"/>
      <c r="Q114" s="464"/>
      <c r="R114" s="464"/>
      <c r="S114" s="464"/>
      <c r="T114" s="464"/>
      <c r="U114" s="464"/>
      <c r="V114" s="464"/>
      <c r="W114" s="464"/>
      <c r="X114" s="465"/>
      <c r="AM114"/>
      <c r="AN114"/>
      <c r="AO114"/>
      <c r="AP114"/>
    </row>
    <row r="115" spans="1:42" s="2" customFormat="1" x14ac:dyDescent="0.25">
      <c r="A115"/>
      <c r="B115" s="466" t="s">
        <v>154</v>
      </c>
      <c r="C115" s="467"/>
      <c r="D115" s="467"/>
      <c r="E115" s="467"/>
      <c r="F115" s="467"/>
      <c r="G115" s="467"/>
      <c r="H115" s="467"/>
      <c r="I115" s="467"/>
      <c r="J115" s="467"/>
      <c r="K115" s="467"/>
      <c r="L115" s="467"/>
      <c r="M115" s="468" t="s">
        <v>155</v>
      </c>
      <c r="N115" s="468"/>
      <c r="O115" s="468"/>
      <c r="P115" s="468"/>
      <c r="Q115" s="468"/>
      <c r="R115" s="468"/>
      <c r="S115" s="468" t="s">
        <v>156</v>
      </c>
      <c r="T115" s="468"/>
      <c r="U115" s="468"/>
      <c r="V115" s="468"/>
      <c r="W115" s="468"/>
      <c r="X115" s="114"/>
      <c r="AM115"/>
      <c r="AN115"/>
      <c r="AO115"/>
      <c r="AP115"/>
    </row>
    <row r="116" spans="1:42" s="4" customFormat="1" ht="16.5" customHeight="1" x14ac:dyDescent="0.25">
      <c r="A116" s="20"/>
      <c r="B116" s="469" t="s">
        <v>157</v>
      </c>
      <c r="C116" s="470"/>
      <c r="D116" s="470"/>
      <c r="E116" s="470"/>
      <c r="F116" s="470"/>
      <c r="G116" s="470"/>
      <c r="H116" s="470"/>
      <c r="I116" s="470"/>
      <c r="J116" s="470"/>
      <c r="K116" s="470"/>
      <c r="L116" s="470"/>
      <c r="M116" s="19">
        <v>461</v>
      </c>
      <c r="N116" s="471"/>
      <c r="O116" s="471"/>
      <c r="P116" s="471"/>
      <c r="Q116" s="471"/>
      <c r="R116" s="471"/>
      <c r="S116" s="25">
        <v>492</v>
      </c>
      <c r="T116" s="472"/>
      <c r="U116" s="472"/>
      <c r="V116" s="472"/>
      <c r="W116" s="472"/>
      <c r="X116" s="55" t="s">
        <v>10</v>
      </c>
      <c r="AM116"/>
      <c r="AN116"/>
      <c r="AO116"/>
      <c r="AP116"/>
    </row>
    <row r="117" spans="1:42" s="4" customFormat="1" ht="16.5" customHeight="1" x14ac:dyDescent="0.25">
      <c r="A117" s="20"/>
      <c r="B117" s="469" t="s">
        <v>158</v>
      </c>
      <c r="C117" s="470"/>
      <c r="D117" s="470"/>
      <c r="E117" s="470"/>
      <c r="F117" s="470"/>
      <c r="G117" s="470"/>
      <c r="H117" s="470"/>
      <c r="I117" s="470"/>
      <c r="J117" s="470"/>
      <c r="K117" s="470"/>
      <c r="L117" s="470"/>
      <c r="M117" s="19">
        <v>545</v>
      </c>
      <c r="N117" s="471"/>
      <c r="O117" s="471"/>
      <c r="P117" s="471"/>
      <c r="Q117" s="471"/>
      <c r="R117" s="471"/>
      <c r="S117" s="21" t="s">
        <v>10</v>
      </c>
      <c r="T117" s="231"/>
      <c r="U117" s="232"/>
      <c r="V117" s="232"/>
      <c r="W117" s="232"/>
      <c r="X117" s="233"/>
      <c r="AM117"/>
      <c r="AN117"/>
      <c r="AO117"/>
      <c r="AP117"/>
    </row>
    <row r="118" spans="1:42" s="4" customFormat="1" ht="16.5" customHeight="1" x14ac:dyDescent="0.25">
      <c r="A118" s="20"/>
      <c r="B118" s="469" t="s">
        <v>159</v>
      </c>
      <c r="C118" s="470"/>
      <c r="D118" s="470"/>
      <c r="E118" s="470"/>
      <c r="F118" s="470"/>
      <c r="G118" s="470"/>
      <c r="H118" s="470"/>
      <c r="I118" s="470"/>
      <c r="J118" s="470"/>
      <c r="K118" s="470"/>
      <c r="L118" s="470"/>
      <c r="M118" s="19">
        <v>1650</v>
      </c>
      <c r="N118" s="471"/>
      <c r="O118" s="471"/>
      <c r="P118" s="471"/>
      <c r="Q118" s="471"/>
      <c r="R118" s="471"/>
      <c r="S118" s="21" t="s">
        <v>10</v>
      </c>
      <c r="T118" s="231"/>
      <c r="U118" s="232"/>
      <c r="V118" s="232"/>
      <c r="W118" s="232"/>
      <c r="X118" s="233"/>
      <c r="AM118"/>
      <c r="AN118"/>
      <c r="AO118"/>
      <c r="AP118"/>
    </row>
    <row r="119" spans="1:42" s="4" customFormat="1" ht="16.5" customHeight="1" x14ac:dyDescent="0.25">
      <c r="A119" s="20"/>
      <c r="B119" s="469" t="s">
        <v>160</v>
      </c>
      <c r="C119" s="470"/>
      <c r="D119" s="470"/>
      <c r="E119" s="470"/>
      <c r="F119" s="470"/>
      <c r="G119" s="470"/>
      <c r="H119" s="470"/>
      <c r="I119" s="470"/>
      <c r="J119" s="470"/>
      <c r="K119" s="470"/>
      <c r="L119" s="470"/>
      <c r="M119" s="19">
        <v>856</v>
      </c>
      <c r="N119" s="471"/>
      <c r="O119" s="471"/>
      <c r="P119" s="471"/>
      <c r="Q119" s="471"/>
      <c r="R119" s="471"/>
      <c r="S119" s="21" t="s">
        <v>10</v>
      </c>
      <c r="T119" s="231"/>
      <c r="U119" s="232"/>
      <c r="V119" s="232"/>
      <c r="W119" s="232"/>
      <c r="X119" s="233"/>
      <c r="AM119"/>
      <c r="AN119"/>
      <c r="AO119"/>
      <c r="AP119"/>
    </row>
    <row r="120" spans="1:42" s="4" customFormat="1" ht="16.5" customHeight="1" x14ac:dyDescent="0.25">
      <c r="A120" s="20"/>
      <c r="B120" s="469" t="s">
        <v>161</v>
      </c>
      <c r="C120" s="470"/>
      <c r="D120" s="470"/>
      <c r="E120" s="470"/>
      <c r="F120" s="470"/>
      <c r="G120" s="470"/>
      <c r="H120" s="470"/>
      <c r="I120" s="470"/>
      <c r="J120" s="470"/>
      <c r="K120" s="470"/>
      <c r="L120" s="470"/>
      <c r="M120" s="19">
        <v>547</v>
      </c>
      <c r="N120" s="471"/>
      <c r="O120" s="471"/>
      <c r="P120" s="471"/>
      <c r="Q120" s="471"/>
      <c r="R120" s="471"/>
      <c r="S120" s="22" t="s">
        <v>33</v>
      </c>
      <c r="T120" s="231"/>
      <c r="U120" s="232"/>
      <c r="V120" s="232"/>
      <c r="W120" s="232"/>
      <c r="X120" s="233"/>
      <c r="AM120"/>
      <c r="AN120"/>
      <c r="AO120"/>
      <c r="AP120"/>
    </row>
    <row r="121" spans="1:42" s="4" customFormat="1" ht="16.5" customHeight="1" x14ac:dyDescent="0.25">
      <c r="A121" s="20"/>
      <c r="B121" s="469" t="s">
        <v>162</v>
      </c>
      <c r="C121" s="470"/>
      <c r="D121" s="470"/>
      <c r="E121" s="470"/>
      <c r="F121" s="470"/>
      <c r="G121" s="470"/>
      <c r="H121" s="470"/>
      <c r="I121" s="470"/>
      <c r="J121" s="470"/>
      <c r="K121" s="470"/>
      <c r="L121" s="470"/>
      <c r="M121" s="19">
        <v>617</v>
      </c>
      <c r="N121" s="471"/>
      <c r="O121" s="471"/>
      <c r="P121" s="471"/>
      <c r="Q121" s="471"/>
      <c r="R121" s="471"/>
      <c r="S121" s="21" t="s">
        <v>10</v>
      </c>
      <c r="T121" s="231"/>
      <c r="U121" s="232"/>
      <c r="V121" s="232"/>
      <c r="W121" s="232"/>
      <c r="X121" s="233"/>
      <c r="AM121"/>
      <c r="AN121"/>
      <c r="AO121"/>
      <c r="AP121"/>
    </row>
    <row r="122" spans="1:42" s="4" customFormat="1" x14ac:dyDescent="0.25">
      <c r="A122" s="20"/>
      <c r="B122" s="431" t="s">
        <v>163</v>
      </c>
      <c r="C122" s="432"/>
      <c r="D122" s="432"/>
      <c r="E122" s="432"/>
      <c r="F122" s="432"/>
      <c r="G122" s="432"/>
      <c r="H122" s="432"/>
      <c r="I122" s="432"/>
      <c r="J122" s="432"/>
      <c r="K122" s="432"/>
      <c r="L122" s="432"/>
      <c r="M122" s="19">
        <v>770</v>
      </c>
      <c r="N122" s="471"/>
      <c r="O122" s="471"/>
      <c r="P122" s="471"/>
      <c r="Q122" s="471"/>
      <c r="R122" s="471"/>
      <c r="S122" s="23" t="s">
        <v>29</v>
      </c>
      <c r="T122" s="231"/>
      <c r="U122" s="232"/>
      <c r="V122" s="232"/>
      <c r="W122" s="232"/>
      <c r="X122" s="233"/>
      <c r="AM122"/>
      <c r="AN122"/>
      <c r="AO122"/>
      <c r="AP122"/>
    </row>
    <row r="123" spans="1:42" s="4" customFormat="1" ht="21.75" customHeight="1" x14ac:dyDescent="0.25">
      <c r="A123" s="20"/>
      <c r="B123" s="644" t="s">
        <v>164</v>
      </c>
      <c r="C123" s="645"/>
      <c r="D123" s="645"/>
      <c r="E123" s="645"/>
      <c r="F123" s="645"/>
      <c r="G123" s="645"/>
      <c r="H123" s="645"/>
      <c r="I123" s="645"/>
      <c r="J123" s="645"/>
      <c r="K123" s="645"/>
      <c r="L123" s="645"/>
      <c r="M123" s="19">
        <v>872</v>
      </c>
      <c r="N123" s="471"/>
      <c r="O123" s="471"/>
      <c r="P123" s="471"/>
      <c r="Q123" s="471"/>
      <c r="R123" s="471"/>
      <c r="S123" s="23" t="s">
        <v>29</v>
      </c>
      <c r="T123" s="231"/>
      <c r="U123" s="232"/>
      <c r="V123" s="232"/>
      <c r="W123" s="232"/>
      <c r="X123" s="233"/>
      <c r="AM123"/>
      <c r="AN123"/>
      <c r="AO123"/>
      <c r="AP123"/>
    </row>
    <row r="124" spans="1:42" s="4" customFormat="1" ht="16.5" customHeight="1" x14ac:dyDescent="0.25">
      <c r="A124" s="20"/>
      <c r="B124" s="469" t="s">
        <v>165</v>
      </c>
      <c r="C124" s="470"/>
      <c r="D124" s="470"/>
      <c r="E124" s="470"/>
      <c r="F124" s="470"/>
      <c r="G124" s="470"/>
      <c r="H124" s="470"/>
      <c r="I124" s="470"/>
      <c r="J124" s="470"/>
      <c r="K124" s="470"/>
      <c r="L124" s="470"/>
      <c r="M124" s="19">
        <v>465</v>
      </c>
      <c r="N124" s="471"/>
      <c r="O124" s="471"/>
      <c r="P124" s="471"/>
      <c r="Q124" s="471"/>
      <c r="R124" s="471"/>
      <c r="S124" s="23" t="s">
        <v>29</v>
      </c>
      <c r="T124" s="231"/>
      <c r="U124" s="232"/>
      <c r="V124" s="232"/>
      <c r="W124" s="232"/>
      <c r="X124" s="233"/>
      <c r="AM124"/>
      <c r="AN124"/>
      <c r="AO124"/>
      <c r="AP124"/>
    </row>
    <row r="125" spans="1:42" s="4" customFormat="1" ht="16.5" customHeight="1" x14ac:dyDescent="0.25">
      <c r="A125" s="20"/>
      <c r="B125" s="635" t="s">
        <v>166</v>
      </c>
      <c r="C125" s="636"/>
      <c r="D125" s="636"/>
      <c r="E125" s="636"/>
      <c r="F125" s="636"/>
      <c r="G125" s="636"/>
      <c r="H125" s="636"/>
      <c r="I125" s="636"/>
      <c r="J125" s="636"/>
      <c r="K125" s="636"/>
      <c r="L125" s="636"/>
      <c r="M125" s="24">
        <v>494</v>
      </c>
      <c r="N125" s="471"/>
      <c r="O125" s="471"/>
      <c r="P125" s="471"/>
      <c r="Q125" s="471"/>
      <c r="R125" s="471"/>
      <c r="S125" s="23" t="s">
        <v>29</v>
      </c>
      <c r="T125" s="231"/>
      <c r="U125" s="232"/>
      <c r="V125" s="232"/>
      <c r="W125" s="232"/>
      <c r="X125" s="233"/>
      <c r="AM125"/>
      <c r="AN125"/>
      <c r="AO125"/>
      <c r="AP125"/>
    </row>
    <row r="126" spans="1:42" s="4" customFormat="1" ht="16.5" customHeight="1" x14ac:dyDescent="0.25">
      <c r="A126" s="20"/>
      <c r="B126" s="646" t="s">
        <v>167</v>
      </c>
      <c r="C126" s="647"/>
      <c r="D126" s="647"/>
      <c r="E126" s="647"/>
      <c r="F126" s="647"/>
      <c r="G126" s="647"/>
      <c r="H126" s="647"/>
      <c r="I126" s="647"/>
      <c r="J126" s="647"/>
      <c r="K126" s="647"/>
      <c r="L126" s="647"/>
      <c r="M126" s="19">
        <v>850</v>
      </c>
      <c r="N126" s="471" t="s">
        <v>168</v>
      </c>
      <c r="O126" s="471"/>
      <c r="P126" s="471"/>
      <c r="Q126" s="471"/>
      <c r="R126" s="471"/>
      <c r="S126" s="23" t="s">
        <v>29</v>
      </c>
      <c r="T126" s="231"/>
      <c r="U126" s="232"/>
      <c r="V126" s="232"/>
      <c r="W126" s="232"/>
      <c r="X126" s="233"/>
      <c r="AM126"/>
      <c r="AN126"/>
      <c r="AO126"/>
      <c r="AP126"/>
    </row>
    <row r="127" spans="1:42" s="4" customFormat="1" ht="16.5" customHeight="1" x14ac:dyDescent="0.25">
      <c r="A127" s="20"/>
      <c r="B127" s="469" t="s">
        <v>169</v>
      </c>
      <c r="C127" s="470"/>
      <c r="D127" s="470"/>
      <c r="E127" s="470"/>
      <c r="F127" s="470"/>
      <c r="G127" s="470"/>
      <c r="H127" s="470"/>
      <c r="I127" s="470"/>
      <c r="J127" s="470"/>
      <c r="K127" s="470"/>
      <c r="L127" s="470"/>
      <c r="M127" s="19">
        <v>467</v>
      </c>
      <c r="N127" s="471" t="s">
        <v>168</v>
      </c>
      <c r="O127" s="471"/>
      <c r="P127" s="471"/>
      <c r="Q127" s="471"/>
      <c r="R127" s="471"/>
      <c r="S127" s="22" t="s">
        <v>33</v>
      </c>
      <c r="T127" s="231"/>
      <c r="U127" s="232"/>
      <c r="V127" s="232"/>
      <c r="W127" s="232"/>
      <c r="X127" s="233"/>
      <c r="AM127"/>
      <c r="AN127"/>
      <c r="AO127"/>
      <c r="AP127"/>
    </row>
    <row r="128" spans="1:42" s="4" customFormat="1" ht="16.5" customHeight="1" x14ac:dyDescent="0.25">
      <c r="A128" s="20"/>
      <c r="B128" s="469" t="s">
        <v>170</v>
      </c>
      <c r="C128" s="470"/>
      <c r="D128" s="470"/>
      <c r="E128" s="470"/>
      <c r="F128" s="470"/>
      <c r="G128" s="470"/>
      <c r="H128" s="470"/>
      <c r="I128" s="470"/>
      <c r="J128" s="470"/>
      <c r="K128" s="470"/>
      <c r="L128" s="470"/>
      <c r="M128" s="19">
        <v>479</v>
      </c>
      <c r="N128" s="471"/>
      <c r="O128" s="471"/>
      <c r="P128" s="471"/>
      <c r="Q128" s="471"/>
      <c r="R128" s="471"/>
      <c r="S128" s="25">
        <v>491</v>
      </c>
      <c r="T128" s="472"/>
      <c r="U128" s="472"/>
      <c r="V128" s="472"/>
      <c r="W128" s="472"/>
      <c r="X128" s="55" t="s">
        <v>10</v>
      </c>
      <c r="AM128"/>
      <c r="AN128"/>
      <c r="AO128"/>
      <c r="AP128"/>
    </row>
    <row r="129" spans="1:42" s="4" customFormat="1" ht="16.5" customHeight="1" x14ac:dyDescent="0.25">
      <c r="A129" s="20"/>
      <c r="B129" s="632" t="s">
        <v>171</v>
      </c>
      <c r="C129" s="633"/>
      <c r="D129" s="633"/>
      <c r="E129" s="633"/>
      <c r="F129" s="633"/>
      <c r="G129" s="633"/>
      <c r="H129" s="633"/>
      <c r="I129" s="633"/>
      <c r="J129" s="633"/>
      <c r="K129" s="633"/>
      <c r="L129" s="633"/>
      <c r="M129" s="115">
        <v>618</v>
      </c>
      <c r="N129" s="634">
        <f>+SUM(N116:R128)</f>
        <v>0</v>
      </c>
      <c r="O129" s="634"/>
      <c r="P129" s="634"/>
      <c r="Q129" s="634"/>
      <c r="R129" s="634"/>
      <c r="S129" s="116">
        <v>619</v>
      </c>
      <c r="T129" s="634">
        <f>+U116+U128</f>
        <v>0</v>
      </c>
      <c r="U129" s="634"/>
      <c r="V129" s="634"/>
      <c r="W129" s="634"/>
      <c r="X129" s="117" t="s">
        <v>33</v>
      </c>
      <c r="AM129"/>
      <c r="AN129"/>
      <c r="AO129"/>
      <c r="AP129"/>
    </row>
    <row r="130" spans="1:42" s="2" customFormat="1" ht="26.25" customHeight="1" x14ac:dyDescent="0.25">
      <c r="A130"/>
      <c r="B130" s="635" t="s">
        <v>172</v>
      </c>
      <c r="C130" s="636"/>
      <c r="D130" s="636"/>
      <c r="E130" s="636"/>
      <c r="F130" s="636"/>
      <c r="G130" s="636"/>
      <c r="H130" s="636"/>
      <c r="I130" s="636"/>
      <c r="J130" s="636"/>
      <c r="K130" s="636"/>
      <c r="L130" s="636"/>
      <c r="M130" s="636"/>
      <c r="N130" s="637" t="s">
        <v>173</v>
      </c>
      <c r="O130" s="637"/>
      <c r="P130" s="637"/>
      <c r="Q130" s="637"/>
      <c r="R130" s="637"/>
      <c r="S130" s="637"/>
      <c r="T130" s="637" t="s">
        <v>174</v>
      </c>
      <c r="U130" s="637"/>
      <c r="V130" s="637"/>
      <c r="W130" s="637"/>
      <c r="X130" s="639"/>
      <c r="AM130"/>
      <c r="AN130"/>
      <c r="AO130"/>
      <c r="AP130"/>
    </row>
    <row r="131" spans="1:42" s="2" customFormat="1" ht="15.75" thickBot="1" x14ac:dyDescent="0.3">
      <c r="A131"/>
      <c r="B131" s="641">
        <v>896</v>
      </c>
      <c r="C131" s="642"/>
      <c r="D131" s="642"/>
      <c r="E131" s="643"/>
      <c r="F131" s="643"/>
      <c r="G131" s="643"/>
      <c r="H131" s="643"/>
      <c r="I131" s="643"/>
      <c r="J131" s="643"/>
      <c r="K131" s="643"/>
      <c r="L131" s="643"/>
      <c r="M131" s="643"/>
      <c r="N131" s="638"/>
      <c r="O131" s="638"/>
      <c r="P131" s="638"/>
      <c r="Q131" s="638"/>
      <c r="R131" s="638"/>
      <c r="S131" s="638"/>
      <c r="T131" s="638"/>
      <c r="U131" s="638"/>
      <c r="V131" s="638"/>
      <c r="W131" s="638"/>
      <c r="X131" s="640"/>
      <c r="AM131"/>
      <c r="AN131"/>
      <c r="AO131"/>
      <c r="AP131"/>
    </row>
    <row r="132" spans="1:42" s="2" customFormat="1" ht="15.75" thickBot="1" x14ac:dyDescent="0.3">
      <c r="A132"/>
      <c r="AM132"/>
      <c r="AN132"/>
      <c r="AO132"/>
      <c r="AP132"/>
    </row>
    <row r="133" spans="1:42" s="2" customFormat="1" ht="14.45" customHeight="1" x14ac:dyDescent="0.25">
      <c r="A133"/>
      <c r="B133" s="627" t="s">
        <v>175</v>
      </c>
      <c r="C133" s="614"/>
      <c r="D133" s="614"/>
      <c r="E133" s="614"/>
      <c r="F133" s="614"/>
      <c r="G133" s="614"/>
      <c r="H133" s="614"/>
      <c r="I133" s="614"/>
      <c r="J133" s="614"/>
      <c r="K133" s="614"/>
      <c r="L133" s="614"/>
      <c r="M133" s="614"/>
      <c r="N133" s="614"/>
      <c r="O133" s="614"/>
      <c r="P133" s="614"/>
      <c r="Q133" s="614"/>
      <c r="R133" s="614"/>
      <c r="S133" s="614"/>
      <c r="T133" s="614"/>
      <c r="U133" s="614"/>
      <c r="V133" s="614"/>
      <c r="W133" s="614"/>
      <c r="X133" s="615"/>
      <c r="AM133"/>
      <c r="AN133"/>
      <c r="AO133"/>
      <c r="AP133"/>
    </row>
    <row r="134" spans="1:42" s="2" customFormat="1" ht="15.75" thickBot="1" x14ac:dyDescent="0.3">
      <c r="A134"/>
      <c r="B134" s="628"/>
      <c r="C134" s="629"/>
      <c r="D134" s="629"/>
      <c r="E134" s="629"/>
      <c r="F134" s="629"/>
      <c r="G134" s="629"/>
      <c r="H134" s="629"/>
      <c r="I134" s="629"/>
      <c r="J134" s="629"/>
      <c r="K134" s="629"/>
      <c r="L134" s="629"/>
      <c r="M134" s="629"/>
      <c r="N134" s="629"/>
      <c r="O134" s="629"/>
      <c r="P134" s="629"/>
      <c r="Q134" s="629"/>
      <c r="R134" s="629"/>
      <c r="S134" s="629"/>
      <c r="T134" s="629"/>
      <c r="U134" s="629"/>
      <c r="V134" s="629"/>
      <c r="W134" s="629"/>
      <c r="X134" s="630"/>
      <c r="AM134"/>
      <c r="AN134"/>
      <c r="AO134"/>
      <c r="AP134"/>
    </row>
    <row r="135" spans="1:42" s="2" customFormat="1" ht="14.45" customHeight="1" x14ac:dyDescent="0.25">
      <c r="A135"/>
      <c r="B135" s="452" t="s">
        <v>176</v>
      </c>
      <c r="C135" s="453"/>
      <c r="D135" s="453"/>
      <c r="E135" s="453"/>
      <c r="F135" s="453"/>
      <c r="G135" s="453"/>
      <c r="H135" s="453"/>
      <c r="I135" s="453"/>
      <c r="J135" s="453"/>
      <c r="K135" s="453"/>
      <c r="L135" s="453"/>
      <c r="M135" s="453"/>
      <c r="N135" s="453"/>
      <c r="O135" s="453"/>
      <c r="P135" s="453"/>
      <c r="Q135" s="453"/>
      <c r="R135" s="59">
        <v>1055</v>
      </c>
      <c r="S135" s="454"/>
      <c r="T135" s="454"/>
      <c r="U135" s="454"/>
      <c r="V135" s="454"/>
      <c r="W135" s="454"/>
      <c r="X135" s="54" t="s">
        <v>10</v>
      </c>
      <c r="AM135"/>
      <c r="AN135"/>
      <c r="AO135"/>
      <c r="AP135"/>
    </row>
    <row r="136" spans="1:42" s="2" customFormat="1" ht="14.45" customHeight="1" x14ac:dyDescent="0.25">
      <c r="A136"/>
      <c r="B136" s="431" t="s">
        <v>177</v>
      </c>
      <c r="C136" s="432"/>
      <c r="D136" s="432"/>
      <c r="E136" s="432"/>
      <c r="F136" s="432"/>
      <c r="G136" s="432"/>
      <c r="H136" s="432"/>
      <c r="I136" s="432"/>
      <c r="J136" s="432"/>
      <c r="K136" s="432"/>
      <c r="L136" s="432"/>
      <c r="M136" s="432"/>
      <c r="N136" s="432"/>
      <c r="O136" s="432"/>
      <c r="P136" s="432"/>
      <c r="Q136" s="432"/>
      <c r="R136" s="26">
        <v>1056</v>
      </c>
      <c r="S136" s="433"/>
      <c r="T136" s="433"/>
      <c r="U136" s="433"/>
      <c r="V136" s="433"/>
      <c r="W136" s="433"/>
      <c r="X136" s="56" t="s">
        <v>29</v>
      </c>
      <c r="AM136"/>
      <c r="AN136"/>
      <c r="AO136"/>
      <c r="AP136"/>
    </row>
    <row r="137" spans="1:42" s="2" customFormat="1" ht="14.45" customHeight="1" x14ac:dyDescent="0.25">
      <c r="A137"/>
      <c r="B137" s="431" t="s">
        <v>178</v>
      </c>
      <c r="C137" s="432"/>
      <c r="D137" s="432"/>
      <c r="E137" s="432"/>
      <c r="F137" s="432"/>
      <c r="G137" s="432"/>
      <c r="H137" s="432"/>
      <c r="I137" s="432"/>
      <c r="J137" s="432"/>
      <c r="K137" s="432"/>
      <c r="L137" s="432"/>
      <c r="M137" s="432"/>
      <c r="N137" s="432"/>
      <c r="O137" s="432"/>
      <c r="P137" s="432"/>
      <c r="Q137" s="432"/>
      <c r="R137" s="26">
        <v>1057</v>
      </c>
      <c r="S137" s="433"/>
      <c r="T137" s="433"/>
      <c r="U137" s="433"/>
      <c r="V137" s="433"/>
      <c r="W137" s="433"/>
      <c r="X137" s="56" t="s">
        <v>29</v>
      </c>
      <c r="AM137"/>
      <c r="AN137"/>
      <c r="AO137"/>
      <c r="AP137"/>
    </row>
    <row r="138" spans="1:42" s="2" customFormat="1" ht="14.45" customHeight="1" x14ac:dyDescent="0.25">
      <c r="A138"/>
      <c r="B138" s="431" t="s">
        <v>179</v>
      </c>
      <c r="C138" s="432"/>
      <c r="D138" s="432"/>
      <c r="E138" s="432"/>
      <c r="F138" s="432"/>
      <c r="G138" s="432"/>
      <c r="H138" s="432"/>
      <c r="I138" s="432"/>
      <c r="J138" s="432"/>
      <c r="K138" s="432"/>
      <c r="L138" s="432"/>
      <c r="M138" s="432"/>
      <c r="N138" s="432"/>
      <c r="O138" s="432"/>
      <c r="P138" s="432"/>
      <c r="Q138" s="432"/>
      <c r="R138" s="26">
        <v>1058</v>
      </c>
      <c r="S138" s="433"/>
      <c r="T138" s="433"/>
      <c r="U138" s="433"/>
      <c r="V138" s="433"/>
      <c r="W138" s="433"/>
      <c r="X138" s="60" t="s">
        <v>33</v>
      </c>
      <c r="AM138"/>
      <c r="AN138"/>
      <c r="AO138"/>
      <c r="AP138"/>
    </row>
    <row r="139" spans="1:42" s="2" customFormat="1" ht="14.45" customHeight="1" x14ac:dyDescent="0.25">
      <c r="A139"/>
      <c r="B139" s="431" t="s">
        <v>180</v>
      </c>
      <c r="C139" s="432"/>
      <c r="D139" s="432"/>
      <c r="E139" s="432"/>
      <c r="F139" s="432"/>
      <c r="G139" s="432"/>
      <c r="H139" s="432"/>
      <c r="I139" s="432"/>
      <c r="J139" s="432"/>
      <c r="K139" s="432"/>
      <c r="L139" s="432"/>
      <c r="M139" s="432"/>
      <c r="N139" s="432"/>
      <c r="O139" s="432"/>
      <c r="P139" s="432"/>
      <c r="Q139" s="432"/>
      <c r="R139" s="26">
        <v>1060</v>
      </c>
      <c r="S139" s="433"/>
      <c r="T139" s="433"/>
      <c r="U139" s="433"/>
      <c r="V139" s="433"/>
      <c r="W139" s="433"/>
      <c r="X139" s="56" t="s">
        <v>29</v>
      </c>
      <c r="AM139"/>
      <c r="AN139"/>
      <c r="AO139"/>
      <c r="AP139"/>
    </row>
    <row r="140" spans="1:42" s="2" customFormat="1" ht="14.45" customHeight="1" x14ac:dyDescent="0.25">
      <c r="A140"/>
      <c r="B140" s="431" t="s">
        <v>181</v>
      </c>
      <c r="C140" s="432"/>
      <c r="D140" s="432"/>
      <c r="E140" s="432"/>
      <c r="F140" s="432"/>
      <c r="G140" s="432"/>
      <c r="H140" s="432"/>
      <c r="I140" s="432"/>
      <c r="J140" s="432"/>
      <c r="K140" s="432"/>
      <c r="L140" s="432"/>
      <c r="M140" s="432"/>
      <c r="N140" s="432"/>
      <c r="O140" s="432"/>
      <c r="P140" s="432"/>
      <c r="Q140" s="432"/>
      <c r="R140" s="26">
        <v>1061</v>
      </c>
      <c r="S140" s="433"/>
      <c r="T140" s="433"/>
      <c r="U140" s="433"/>
      <c r="V140" s="433"/>
      <c r="W140" s="433"/>
      <c r="X140" s="60" t="s">
        <v>33</v>
      </c>
      <c r="AM140"/>
      <c r="AN140"/>
      <c r="AO140"/>
      <c r="AP140"/>
    </row>
    <row r="141" spans="1:42" s="2" customFormat="1" ht="14.45" customHeight="1" x14ac:dyDescent="0.25">
      <c r="A141"/>
      <c r="B141" s="431" t="s">
        <v>182</v>
      </c>
      <c r="C141" s="432"/>
      <c r="D141" s="432"/>
      <c r="E141" s="432"/>
      <c r="F141" s="432"/>
      <c r="G141" s="432"/>
      <c r="H141" s="432"/>
      <c r="I141" s="432"/>
      <c r="J141" s="432"/>
      <c r="K141" s="432"/>
      <c r="L141" s="432"/>
      <c r="M141" s="432"/>
      <c r="N141" s="432"/>
      <c r="O141" s="432"/>
      <c r="P141" s="432"/>
      <c r="Q141" s="432"/>
      <c r="R141" s="26">
        <v>1062</v>
      </c>
      <c r="S141" s="433"/>
      <c r="T141" s="433"/>
      <c r="U141" s="433"/>
      <c r="V141" s="433"/>
      <c r="W141" s="433"/>
      <c r="X141" s="60" t="s">
        <v>33</v>
      </c>
      <c r="AM141"/>
      <c r="AN141"/>
      <c r="AO141"/>
      <c r="AP141"/>
    </row>
    <row r="142" spans="1:42" s="2" customFormat="1" ht="14.45" customHeight="1" x14ac:dyDescent="0.25">
      <c r="A142"/>
      <c r="B142" s="431" t="s">
        <v>183</v>
      </c>
      <c r="C142" s="432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  <c r="O142" s="432"/>
      <c r="P142" s="432"/>
      <c r="Q142" s="432"/>
      <c r="R142" s="26">
        <v>1099</v>
      </c>
      <c r="S142" s="433"/>
      <c r="T142" s="433"/>
      <c r="U142" s="433"/>
      <c r="V142" s="433"/>
      <c r="W142" s="433"/>
      <c r="X142" s="61"/>
    </row>
    <row r="143" spans="1:42" s="2" customFormat="1" ht="14.45" customHeight="1" x14ac:dyDescent="0.25">
      <c r="A143"/>
      <c r="B143" s="431" t="s">
        <v>184</v>
      </c>
      <c r="C143" s="432"/>
      <c r="D143" s="432"/>
      <c r="E143" s="432"/>
      <c r="F143" s="432"/>
      <c r="G143" s="432"/>
      <c r="H143" s="432"/>
      <c r="I143" s="432"/>
      <c r="J143" s="432"/>
      <c r="K143" s="432"/>
      <c r="L143" s="432"/>
      <c r="M143" s="432"/>
      <c r="N143" s="432"/>
      <c r="O143" s="432"/>
      <c r="P143" s="432"/>
      <c r="Q143" s="432"/>
      <c r="R143" s="26">
        <v>1100</v>
      </c>
      <c r="S143" s="433"/>
      <c r="T143" s="433"/>
      <c r="U143" s="433"/>
      <c r="V143" s="433"/>
      <c r="W143" s="433"/>
      <c r="X143" s="61"/>
    </row>
    <row r="144" spans="1:42" s="2" customFormat="1" ht="26.1" customHeight="1" thickBot="1" x14ac:dyDescent="0.3">
      <c r="A144"/>
      <c r="B144" s="446" t="s">
        <v>185</v>
      </c>
      <c r="C144" s="447"/>
      <c r="D144" s="447"/>
      <c r="E144" s="447"/>
      <c r="F144" s="447"/>
      <c r="G144" s="447"/>
      <c r="H144" s="447"/>
      <c r="I144" s="447"/>
      <c r="J144" s="447"/>
      <c r="K144" s="447"/>
      <c r="L144" s="447"/>
      <c r="M144" s="447"/>
      <c r="N144" s="447"/>
      <c r="O144" s="447"/>
      <c r="P144" s="447"/>
      <c r="Q144" s="447"/>
      <c r="R144" s="63">
        <v>1114</v>
      </c>
      <c r="S144" s="448"/>
      <c r="T144" s="448"/>
      <c r="U144" s="448"/>
      <c r="V144" s="448"/>
      <c r="W144" s="448"/>
      <c r="X144" s="64"/>
    </row>
    <row r="145" spans="1:34" s="2" customFormat="1" ht="14.45" customHeight="1" thickBot="1" x14ac:dyDescent="0.3">
      <c r="A145"/>
      <c r="B145" s="449" t="s">
        <v>617</v>
      </c>
      <c r="C145" s="450"/>
      <c r="D145" s="450"/>
      <c r="E145" s="450"/>
      <c r="F145" s="450"/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50"/>
      <c r="R145" s="450"/>
      <c r="S145" s="450"/>
      <c r="T145" s="450"/>
      <c r="U145" s="450"/>
      <c r="V145" s="450"/>
      <c r="W145" s="450"/>
      <c r="X145" s="451"/>
    </row>
    <row r="146" spans="1:34" s="2" customFormat="1" ht="33.950000000000003" customHeight="1" x14ac:dyDescent="0.25">
      <c r="A146"/>
      <c r="B146" s="452" t="s">
        <v>186</v>
      </c>
      <c r="C146" s="453"/>
      <c r="D146" s="453"/>
      <c r="E146" s="453"/>
      <c r="F146" s="453"/>
      <c r="G146" s="453"/>
      <c r="H146" s="453"/>
      <c r="I146" s="453"/>
      <c r="J146" s="453"/>
      <c r="K146" s="453"/>
      <c r="L146" s="453"/>
      <c r="M146" s="453"/>
      <c r="N146" s="453"/>
      <c r="O146" s="453"/>
      <c r="P146" s="453"/>
      <c r="Q146" s="453"/>
      <c r="R146" s="59">
        <v>1063</v>
      </c>
      <c r="S146" s="454"/>
      <c r="T146" s="454"/>
      <c r="U146" s="454"/>
      <c r="V146" s="454"/>
      <c r="W146" s="454"/>
      <c r="X146" s="65"/>
    </row>
    <row r="147" spans="1:34" s="2" customFormat="1" ht="33.950000000000003" customHeight="1" x14ac:dyDescent="0.25">
      <c r="A147"/>
      <c r="B147" s="431" t="s">
        <v>187</v>
      </c>
      <c r="C147" s="432"/>
      <c r="D147" s="432"/>
      <c r="E147" s="432"/>
      <c r="F147" s="432"/>
      <c r="G147" s="432"/>
      <c r="H147" s="432"/>
      <c r="I147" s="432"/>
      <c r="J147" s="432"/>
      <c r="K147" s="432"/>
      <c r="L147" s="432"/>
      <c r="M147" s="432"/>
      <c r="N147" s="432"/>
      <c r="O147" s="432"/>
      <c r="P147" s="432"/>
      <c r="Q147" s="432"/>
      <c r="R147" s="26">
        <v>1064</v>
      </c>
      <c r="S147" s="433"/>
      <c r="T147" s="433"/>
      <c r="U147" s="433"/>
      <c r="V147" s="433"/>
      <c r="W147" s="433"/>
      <c r="X147" s="61"/>
    </row>
    <row r="148" spans="1:34" s="2" customFormat="1" ht="33.950000000000003" customHeight="1" thickBot="1" x14ac:dyDescent="0.3">
      <c r="A148"/>
      <c r="B148" s="624" t="s">
        <v>188</v>
      </c>
      <c r="C148" s="625"/>
      <c r="D148" s="625"/>
      <c r="E148" s="625"/>
      <c r="F148" s="625"/>
      <c r="G148" s="625"/>
      <c r="H148" s="625"/>
      <c r="I148" s="625"/>
      <c r="J148" s="625"/>
      <c r="K148" s="625"/>
      <c r="L148" s="625"/>
      <c r="M148" s="625"/>
      <c r="N148" s="625"/>
      <c r="O148" s="625"/>
      <c r="P148" s="625"/>
      <c r="Q148" s="625"/>
      <c r="R148" s="58">
        <v>1065</v>
      </c>
      <c r="S148" s="626"/>
      <c r="T148" s="626"/>
      <c r="U148" s="626"/>
      <c r="V148" s="626"/>
      <c r="W148" s="626"/>
      <c r="X148" s="62"/>
    </row>
    <row r="149" spans="1:34" s="2" customFormat="1" ht="15.75" thickBot="1" x14ac:dyDescent="0.3">
      <c r="A149"/>
    </row>
    <row r="150" spans="1:34" s="2" customFormat="1" ht="14.45" customHeight="1" x14ac:dyDescent="0.25">
      <c r="A150"/>
      <c r="B150" s="627" t="s">
        <v>189</v>
      </c>
      <c r="C150" s="614"/>
      <c r="D150" s="614"/>
      <c r="E150" s="614"/>
      <c r="F150" s="614"/>
      <c r="G150" s="614"/>
      <c r="H150" s="614"/>
      <c r="I150" s="614"/>
      <c r="J150" s="614"/>
      <c r="K150" s="614"/>
      <c r="L150" s="614"/>
      <c r="M150" s="614"/>
      <c r="N150" s="614"/>
      <c r="O150" s="614"/>
      <c r="P150" s="614"/>
      <c r="Q150" s="614"/>
      <c r="R150" s="614"/>
      <c r="S150" s="614"/>
      <c r="T150" s="614"/>
      <c r="U150" s="614"/>
      <c r="V150" s="614"/>
      <c r="W150" s="614"/>
      <c r="X150" s="615"/>
    </row>
    <row r="151" spans="1:34" s="2" customFormat="1" ht="15.75" thickBot="1" x14ac:dyDescent="0.3">
      <c r="A151"/>
      <c r="B151" s="628"/>
      <c r="C151" s="629"/>
      <c r="D151" s="629"/>
      <c r="E151" s="629"/>
      <c r="F151" s="629"/>
      <c r="G151" s="629"/>
      <c r="H151" s="629"/>
      <c r="I151" s="629"/>
      <c r="J151" s="629"/>
      <c r="K151" s="629"/>
      <c r="L151" s="629"/>
      <c r="M151" s="629"/>
      <c r="N151" s="629"/>
      <c r="O151" s="629"/>
      <c r="P151" s="629"/>
      <c r="Q151" s="629"/>
      <c r="R151" s="629"/>
      <c r="S151" s="629"/>
      <c r="T151" s="629"/>
      <c r="U151" s="629"/>
      <c r="V151" s="629"/>
      <c r="W151" s="629"/>
      <c r="X151" s="630"/>
    </row>
    <row r="152" spans="1:34" s="2" customFormat="1" x14ac:dyDescent="0.25">
      <c r="A152"/>
      <c r="B152" s="616" t="s">
        <v>190</v>
      </c>
      <c r="C152" s="617"/>
      <c r="D152" s="617"/>
      <c r="E152" s="617"/>
      <c r="F152" s="617"/>
      <c r="G152" s="617"/>
      <c r="H152" s="617"/>
      <c r="I152" s="617"/>
      <c r="J152" s="617"/>
      <c r="K152" s="617"/>
      <c r="L152" s="617"/>
      <c r="M152" s="617"/>
      <c r="N152" s="617"/>
      <c r="O152" s="617"/>
      <c r="P152" s="617"/>
      <c r="Q152" s="617"/>
      <c r="R152" s="59">
        <v>701</v>
      </c>
      <c r="S152" s="631"/>
      <c r="T152" s="631"/>
      <c r="U152" s="631"/>
      <c r="V152" s="631"/>
      <c r="W152" s="631"/>
      <c r="X152" s="54" t="s">
        <v>10</v>
      </c>
    </row>
    <row r="153" spans="1:34" s="2" customFormat="1" x14ac:dyDescent="0.25">
      <c r="A153"/>
      <c r="B153" s="440" t="s">
        <v>191</v>
      </c>
      <c r="C153" s="441"/>
      <c r="D153" s="441"/>
      <c r="E153" s="441"/>
      <c r="F153" s="441"/>
      <c r="G153" s="441"/>
      <c r="H153" s="441"/>
      <c r="I153" s="441"/>
      <c r="J153" s="441"/>
      <c r="K153" s="441"/>
      <c r="L153" s="441"/>
      <c r="M153" s="441"/>
      <c r="N153" s="441"/>
      <c r="O153" s="441"/>
      <c r="P153" s="441"/>
      <c r="Q153" s="441"/>
      <c r="R153" s="26">
        <v>702</v>
      </c>
      <c r="S153" s="442"/>
      <c r="T153" s="442"/>
      <c r="U153" s="442"/>
      <c r="V153" s="442"/>
      <c r="W153" s="442"/>
      <c r="X153" s="56" t="s">
        <v>29</v>
      </c>
    </row>
    <row r="154" spans="1:34" s="2" customFormat="1" x14ac:dyDescent="0.25">
      <c r="A154"/>
      <c r="B154" s="440" t="s">
        <v>192</v>
      </c>
      <c r="C154" s="441"/>
      <c r="D154" s="441"/>
      <c r="E154" s="441"/>
      <c r="F154" s="441"/>
      <c r="G154" s="441"/>
      <c r="H154" s="441"/>
      <c r="I154" s="441"/>
      <c r="J154" s="441"/>
      <c r="K154" s="441"/>
      <c r="L154" s="441"/>
      <c r="M154" s="441"/>
      <c r="N154" s="441"/>
      <c r="O154" s="441"/>
      <c r="P154" s="441"/>
      <c r="Q154" s="441"/>
      <c r="R154" s="26">
        <v>703</v>
      </c>
      <c r="S154" s="442"/>
      <c r="T154" s="442"/>
      <c r="U154" s="442"/>
      <c r="V154" s="442"/>
      <c r="W154" s="442"/>
      <c r="X154" s="60" t="s">
        <v>33</v>
      </c>
    </row>
    <row r="155" spans="1:34" s="2" customFormat="1" x14ac:dyDescent="0.25">
      <c r="A155"/>
      <c r="B155" s="440" t="s">
        <v>193</v>
      </c>
      <c r="C155" s="441"/>
      <c r="D155" s="441"/>
      <c r="E155" s="441"/>
      <c r="F155" s="441"/>
      <c r="G155" s="441"/>
      <c r="H155" s="441"/>
      <c r="I155" s="441"/>
      <c r="J155" s="441"/>
      <c r="K155" s="441"/>
      <c r="L155" s="441"/>
      <c r="M155" s="441"/>
      <c r="N155" s="441"/>
      <c r="O155" s="441"/>
      <c r="P155" s="441"/>
      <c r="Q155" s="441"/>
      <c r="R155" s="26">
        <v>704</v>
      </c>
      <c r="S155" s="442"/>
      <c r="T155" s="442"/>
      <c r="U155" s="442"/>
      <c r="V155" s="442"/>
      <c r="W155" s="442"/>
      <c r="X155" s="55" t="s">
        <v>10</v>
      </c>
    </row>
    <row r="156" spans="1:34" s="2" customFormat="1" x14ac:dyDescent="0.25">
      <c r="A156"/>
      <c r="B156" s="440" t="s">
        <v>194</v>
      </c>
      <c r="C156" s="441"/>
      <c r="D156" s="441"/>
      <c r="E156" s="441"/>
      <c r="F156" s="441"/>
      <c r="G156" s="441"/>
      <c r="H156" s="441"/>
      <c r="I156" s="441"/>
      <c r="J156" s="441"/>
      <c r="K156" s="441"/>
      <c r="L156" s="441"/>
      <c r="M156" s="441"/>
      <c r="N156" s="441"/>
      <c r="O156" s="441"/>
      <c r="P156" s="441"/>
      <c r="Q156" s="441"/>
      <c r="R156" s="26">
        <v>930</v>
      </c>
      <c r="S156" s="442"/>
      <c r="T156" s="442"/>
      <c r="U156" s="442"/>
      <c r="V156" s="442"/>
      <c r="W156" s="442"/>
      <c r="X156" s="56" t="s">
        <v>29</v>
      </c>
    </row>
    <row r="157" spans="1:34" s="2" customFormat="1" ht="15.75" thickBot="1" x14ac:dyDescent="0.3">
      <c r="A157"/>
      <c r="B157" s="443" t="s">
        <v>195</v>
      </c>
      <c r="C157" s="444"/>
      <c r="D157" s="444"/>
      <c r="E157" s="444"/>
      <c r="F157" s="444"/>
      <c r="G157" s="444"/>
      <c r="H157" s="444"/>
      <c r="I157" s="444"/>
      <c r="J157" s="444"/>
      <c r="K157" s="444"/>
      <c r="L157" s="444"/>
      <c r="M157" s="444"/>
      <c r="N157" s="444"/>
      <c r="O157" s="444"/>
      <c r="P157" s="444"/>
      <c r="Q157" s="444"/>
      <c r="R157" s="58">
        <v>705</v>
      </c>
      <c r="S157" s="445"/>
      <c r="T157" s="445"/>
      <c r="U157" s="445"/>
      <c r="V157" s="445"/>
      <c r="W157" s="445"/>
      <c r="X157" s="66" t="s">
        <v>33</v>
      </c>
      <c r="AB157" s="18" t="s">
        <v>614</v>
      </c>
    </row>
    <row r="158" spans="1:34" s="2" customFormat="1" ht="15.75" thickBot="1" x14ac:dyDescent="0.3">
      <c r="A158"/>
      <c r="AB158" s="18" t="s">
        <v>615</v>
      </c>
    </row>
    <row r="159" spans="1:34" s="2" customFormat="1" ht="14.45" customHeight="1" x14ac:dyDescent="0.25">
      <c r="A159"/>
      <c r="B159" s="434" t="s">
        <v>196</v>
      </c>
      <c r="C159" s="435"/>
      <c r="D159" s="435"/>
      <c r="E159" s="435"/>
      <c r="F159" s="435"/>
      <c r="G159" s="435"/>
      <c r="H159" s="435"/>
      <c r="I159" s="435"/>
      <c r="J159" s="435"/>
      <c r="K159" s="435"/>
      <c r="L159" s="435"/>
      <c r="M159" s="435"/>
      <c r="N159" s="435"/>
      <c r="O159" s="435"/>
      <c r="P159" s="435"/>
      <c r="Q159" s="435"/>
      <c r="R159" s="435"/>
      <c r="S159" s="435"/>
      <c r="T159" s="435"/>
      <c r="U159" s="435"/>
      <c r="V159" s="435"/>
      <c r="W159" s="435"/>
      <c r="X159" s="435"/>
      <c r="Y159" s="435"/>
      <c r="Z159" s="435"/>
      <c r="AA159" s="435"/>
      <c r="AB159" s="435"/>
      <c r="AC159" s="435"/>
      <c r="AD159" s="435"/>
      <c r="AE159" s="435"/>
      <c r="AF159" s="435"/>
      <c r="AG159" s="435"/>
      <c r="AH159" s="436"/>
    </row>
    <row r="160" spans="1:34" s="2" customFormat="1" ht="15.75" thickBot="1" x14ac:dyDescent="0.3">
      <c r="A160"/>
      <c r="B160" s="437"/>
      <c r="C160" s="438"/>
      <c r="D160" s="438"/>
      <c r="E160" s="438"/>
      <c r="F160" s="438"/>
      <c r="G160" s="438"/>
      <c r="H160" s="438"/>
      <c r="I160" s="438"/>
      <c r="J160" s="438"/>
      <c r="K160" s="438"/>
      <c r="L160" s="438"/>
      <c r="M160" s="438"/>
      <c r="N160" s="438"/>
      <c r="O160" s="438"/>
      <c r="P160" s="438"/>
      <c r="Q160" s="438"/>
      <c r="R160" s="438"/>
      <c r="S160" s="438"/>
      <c r="T160" s="438"/>
      <c r="U160" s="438"/>
      <c r="V160" s="438"/>
      <c r="W160" s="438"/>
      <c r="X160" s="438"/>
      <c r="Y160" s="438"/>
      <c r="Z160" s="438"/>
      <c r="AA160" s="438"/>
      <c r="AB160" s="438"/>
      <c r="AC160" s="438"/>
      <c r="AD160" s="438"/>
      <c r="AE160" s="438"/>
      <c r="AF160" s="438"/>
      <c r="AG160" s="438"/>
      <c r="AH160" s="439"/>
    </row>
    <row r="161" spans="1:34" s="2" customFormat="1" ht="21" customHeight="1" x14ac:dyDescent="0.25">
      <c r="A161"/>
      <c r="B161" s="424" t="s">
        <v>197</v>
      </c>
      <c r="C161" s="425" t="s">
        <v>198</v>
      </c>
      <c r="D161" s="425"/>
      <c r="E161" s="425"/>
      <c r="F161" s="425"/>
      <c r="G161" s="425"/>
      <c r="H161" s="425"/>
      <c r="I161" s="425"/>
      <c r="J161" s="425"/>
      <c r="K161" s="425" t="s">
        <v>199</v>
      </c>
      <c r="L161" s="425"/>
      <c r="M161" s="425"/>
      <c r="N161" s="425"/>
      <c r="O161" s="425"/>
      <c r="P161" s="425"/>
      <c r="Q161" s="425" t="s">
        <v>200</v>
      </c>
      <c r="R161" s="425"/>
      <c r="S161" s="425"/>
      <c r="T161" s="425"/>
      <c r="U161" s="425"/>
      <c r="V161" s="425"/>
      <c r="W161" s="425" t="s">
        <v>201</v>
      </c>
      <c r="X161" s="425"/>
      <c r="Y161" s="425"/>
      <c r="Z161" s="425"/>
      <c r="AA161" s="425"/>
      <c r="AB161" s="425"/>
      <c r="AC161" s="425" t="s">
        <v>202</v>
      </c>
      <c r="AD161" s="425"/>
      <c r="AE161" s="425"/>
      <c r="AF161" s="425"/>
      <c r="AG161" s="425"/>
      <c r="AH161" s="426"/>
    </row>
    <row r="162" spans="1:34" s="2" customFormat="1" ht="30.95" customHeight="1" x14ac:dyDescent="0.25">
      <c r="A162"/>
      <c r="B162" s="417"/>
      <c r="C162" s="420" t="s">
        <v>203</v>
      </c>
      <c r="D162" s="420"/>
      <c r="E162" s="420"/>
      <c r="F162" s="420"/>
      <c r="G162" s="420"/>
      <c r="H162" s="420"/>
      <c r="I162" s="420"/>
      <c r="J162" s="420"/>
      <c r="K162" s="27">
        <v>1067</v>
      </c>
      <c r="L162" s="421"/>
      <c r="M162" s="421"/>
      <c r="N162" s="421"/>
      <c r="O162" s="421"/>
      <c r="P162" s="421"/>
      <c r="Q162" s="27">
        <v>1068</v>
      </c>
      <c r="R162" s="427"/>
      <c r="S162" s="427"/>
      <c r="T162" s="427"/>
      <c r="U162" s="427"/>
      <c r="V162" s="427"/>
      <c r="W162" s="27">
        <v>1069</v>
      </c>
      <c r="X162" s="427"/>
      <c r="Y162" s="427"/>
      <c r="Z162" s="427"/>
      <c r="AA162" s="427"/>
      <c r="AB162" s="427"/>
      <c r="AC162" s="27">
        <v>1070</v>
      </c>
      <c r="AD162" s="421"/>
      <c r="AE162" s="421"/>
      <c r="AF162" s="421"/>
      <c r="AG162" s="421"/>
      <c r="AH162" s="422"/>
    </row>
    <row r="163" spans="1:34" s="2" customFormat="1" ht="28.5" customHeight="1" x14ac:dyDescent="0.25">
      <c r="A163"/>
      <c r="B163" s="417"/>
      <c r="C163" s="420" t="s">
        <v>204</v>
      </c>
      <c r="D163" s="420"/>
      <c r="E163" s="420"/>
      <c r="F163" s="420"/>
      <c r="G163" s="420"/>
      <c r="H163" s="420"/>
      <c r="I163" s="420"/>
      <c r="J163" s="420"/>
      <c r="K163" s="27">
        <v>1071</v>
      </c>
      <c r="L163" s="421"/>
      <c r="M163" s="421"/>
      <c r="N163" s="421"/>
      <c r="O163" s="421"/>
      <c r="P163" s="421"/>
      <c r="Q163" s="27">
        <v>1072</v>
      </c>
      <c r="R163" s="427"/>
      <c r="S163" s="427"/>
      <c r="T163" s="427"/>
      <c r="U163" s="427"/>
      <c r="V163" s="427"/>
      <c r="W163" s="27">
        <v>1073</v>
      </c>
      <c r="X163" s="427"/>
      <c r="Y163" s="427"/>
      <c r="Z163" s="427"/>
      <c r="AA163" s="427"/>
      <c r="AB163" s="427"/>
      <c r="AC163" s="27">
        <v>1074</v>
      </c>
      <c r="AD163" s="421"/>
      <c r="AE163" s="421"/>
      <c r="AF163" s="421"/>
      <c r="AG163" s="421"/>
      <c r="AH163" s="422"/>
    </row>
    <row r="164" spans="1:34" s="2" customFormat="1" ht="29.1" customHeight="1" x14ac:dyDescent="0.25">
      <c r="A164"/>
      <c r="B164" s="417"/>
      <c r="C164" s="428" t="s">
        <v>205</v>
      </c>
      <c r="D164" s="428"/>
      <c r="E164" s="428"/>
      <c r="F164" s="428"/>
      <c r="G164" s="428"/>
      <c r="H164" s="428"/>
      <c r="I164" s="428"/>
      <c r="J164" s="428"/>
      <c r="K164" s="27">
        <v>798</v>
      </c>
      <c r="L164" s="421"/>
      <c r="M164" s="421"/>
      <c r="N164" s="421"/>
      <c r="O164" s="421"/>
      <c r="P164" s="421"/>
      <c r="Q164" s="27">
        <v>801</v>
      </c>
      <c r="R164" s="427"/>
      <c r="S164" s="427"/>
      <c r="T164" s="427"/>
      <c r="U164" s="427"/>
      <c r="V164" s="427"/>
      <c r="W164" s="429"/>
      <c r="X164" s="429"/>
      <c r="Y164" s="429"/>
      <c r="Z164" s="429"/>
      <c r="AA164" s="429"/>
      <c r="AB164" s="429"/>
      <c r="AC164" s="429"/>
      <c r="AD164" s="429"/>
      <c r="AE164" s="429"/>
      <c r="AF164" s="429"/>
      <c r="AG164" s="429"/>
      <c r="AH164" s="430"/>
    </row>
    <row r="165" spans="1:34" s="2" customFormat="1" ht="23.25" customHeight="1" x14ac:dyDescent="0.25">
      <c r="A165"/>
      <c r="B165" s="417" t="s">
        <v>206</v>
      </c>
      <c r="C165" s="418" t="s">
        <v>198</v>
      </c>
      <c r="D165" s="418"/>
      <c r="E165" s="418"/>
      <c r="F165" s="418"/>
      <c r="G165" s="418"/>
      <c r="H165" s="418"/>
      <c r="I165" s="418"/>
      <c r="J165" s="418"/>
      <c r="K165" s="418" t="s">
        <v>207</v>
      </c>
      <c r="L165" s="418"/>
      <c r="M165" s="418"/>
      <c r="N165" s="418"/>
      <c r="O165" s="418"/>
      <c r="P165" s="418"/>
      <c r="Q165" s="418" t="s">
        <v>200</v>
      </c>
      <c r="R165" s="418"/>
      <c r="S165" s="418"/>
      <c r="T165" s="418"/>
      <c r="U165" s="418"/>
      <c r="V165" s="418"/>
      <c r="W165" s="418" t="s">
        <v>201</v>
      </c>
      <c r="X165" s="418"/>
      <c r="Y165" s="418"/>
      <c r="Z165" s="418"/>
      <c r="AA165" s="418"/>
      <c r="AB165" s="418"/>
      <c r="AC165" s="418" t="s">
        <v>202</v>
      </c>
      <c r="AD165" s="418"/>
      <c r="AE165" s="418"/>
      <c r="AF165" s="418"/>
      <c r="AG165" s="418"/>
      <c r="AH165" s="419"/>
    </row>
    <row r="166" spans="1:34" s="2" customFormat="1" ht="30" customHeight="1" x14ac:dyDescent="0.25">
      <c r="A166"/>
      <c r="B166" s="417"/>
      <c r="C166" s="420" t="s">
        <v>203</v>
      </c>
      <c r="D166" s="420"/>
      <c r="E166" s="420"/>
      <c r="F166" s="420"/>
      <c r="G166" s="420"/>
      <c r="H166" s="420"/>
      <c r="I166" s="420"/>
      <c r="J166" s="420"/>
      <c r="K166" s="27">
        <v>1076</v>
      </c>
      <c r="L166" s="421"/>
      <c r="M166" s="421"/>
      <c r="N166" s="421"/>
      <c r="O166" s="421"/>
      <c r="P166" s="421"/>
      <c r="Q166" s="27">
        <v>1077</v>
      </c>
      <c r="R166" s="421"/>
      <c r="S166" s="421"/>
      <c r="T166" s="421"/>
      <c r="U166" s="421"/>
      <c r="V166" s="421"/>
      <c r="W166" s="27">
        <v>1078</v>
      </c>
      <c r="X166" s="421"/>
      <c r="Y166" s="421"/>
      <c r="Z166" s="421"/>
      <c r="AA166" s="421"/>
      <c r="AB166" s="421"/>
      <c r="AC166" s="27">
        <v>1079</v>
      </c>
      <c r="AD166" s="421"/>
      <c r="AE166" s="421"/>
      <c r="AF166" s="421"/>
      <c r="AG166" s="421"/>
      <c r="AH166" s="422"/>
    </row>
    <row r="167" spans="1:34" s="2" customFormat="1" ht="29.1" customHeight="1" x14ac:dyDescent="0.25">
      <c r="A167"/>
      <c r="B167" s="417"/>
      <c r="C167" s="420" t="s">
        <v>208</v>
      </c>
      <c r="D167" s="420"/>
      <c r="E167" s="420"/>
      <c r="F167" s="420"/>
      <c r="G167" s="420"/>
      <c r="H167" s="420"/>
      <c r="I167" s="420"/>
      <c r="J167" s="420"/>
      <c r="K167" s="27">
        <v>1080</v>
      </c>
      <c r="L167" s="421"/>
      <c r="M167" s="421"/>
      <c r="N167" s="421"/>
      <c r="O167" s="421"/>
      <c r="P167" s="421"/>
      <c r="Q167" s="27">
        <v>1081</v>
      </c>
      <c r="R167" s="421"/>
      <c r="S167" s="421"/>
      <c r="T167" s="421"/>
      <c r="U167" s="421"/>
      <c r="V167" s="421"/>
      <c r="W167" s="27">
        <v>1082</v>
      </c>
      <c r="X167" s="421"/>
      <c r="Y167" s="421"/>
      <c r="Z167" s="421"/>
      <c r="AA167" s="421"/>
      <c r="AB167" s="421"/>
      <c r="AC167" s="27">
        <v>1083</v>
      </c>
      <c r="AD167" s="421"/>
      <c r="AE167" s="421"/>
      <c r="AF167" s="421"/>
      <c r="AG167" s="421"/>
      <c r="AH167" s="422"/>
    </row>
    <row r="168" spans="1:34" s="2" customFormat="1" ht="39" customHeight="1" x14ac:dyDescent="0.25">
      <c r="A168"/>
      <c r="B168" s="417" t="s">
        <v>209</v>
      </c>
      <c r="C168" s="418" t="s">
        <v>198</v>
      </c>
      <c r="D168" s="418"/>
      <c r="E168" s="418"/>
      <c r="F168" s="418"/>
      <c r="G168" s="418"/>
      <c r="H168" s="418"/>
      <c r="I168" s="418"/>
      <c r="J168" s="418"/>
      <c r="K168" s="418" t="s">
        <v>210</v>
      </c>
      <c r="L168" s="418"/>
      <c r="M168" s="418"/>
      <c r="N168" s="418"/>
      <c r="O168" s="418"/>
      <c r="P168" s="418"/>
      <c r="Q168" s="418" t="s">
        <v>200</v>
      </c>
      <c r="R168" s="418"/>
      <c r="S168" s="418"/>
      <c r="T168" s="418"/>
      <c r="U168" s="418"/>
      <c r="V168" s="418"/>
      <c r="W168" s="418" t="s">
        <v>201</v>
      </c>
      <c r="X168" s="418"/>
      <c r="Y168" s="418"/>
      <c r="Z168" s="418"/>
      <c r="AA168" s="418"/>
      <c r="AB168" s="418"/>
      <c r="AC168" s="418" t="s">
        <v>202</v>
      </c>
      <c r="AD168" s="418"/>
      <c r="AE168" s="418"/>
      <c r="AF168" s="418"/>
      <c r="AG168" s="418"/>
      <c r="AH168" s="419"/>
    </row>
    <row r="169" spans="1:34" s="2" customFormat="1" ht="30.95" customHeight="1" x14ac:dyDescent="0.25">
      <c r="A169"/>
      <c r="B169" s="417"/>
      <c r="C169" s="420" t="s">
        <v>211</v>
      </c>
      <c r="D169" s="420"/>
      <c r="E169" s="420"/>
      <c r="F169" s="420"/>
      <c r="G169" s="420"/>
      <c r="H169" s="420"/>
      <c r="I169" s="420"/>
      <c r="J169" s="420"/>
      <c r="K169" s="27">
        <v>1084</v>
      </c>
      <c r="L169" s="421"/>
      <c r="M169" s="421"/>
      <c r="N169" s="421"/>
      <c r="O169" s="421"/>
      <c r="P169" s="421"/>
      <c r="Q169" s="27">
        <v>1085</v>
      </c>
      <c r="R169" s="421"/>
      <c r="S169" s="421"/>
      <c r="T169" s="421"/>
      <c r="U169" s="421"/>
      <c r="V169" s="421"/>
      <c r="W169" s="27">
        <v>1086</v>
      </c>
      <c r="X169" s="421"/>
      <c r="Y169" s="421"/>
      <c r="Z169" s="421"/>
      <c r="AA169" s="421"/>
      <c r="AB169" s="421"/>
      <c r="AC169" s="27">
        <v>1087</v>
      </c>
      <c r="AD169" s="421"/>
      <c r="AE169" s="421"/>
      <c r="AF169" s="421"/>
      <c r="AG169" s="421"/>
      <c r="AH169" s="422"/>
    </row>
    <row r="170" spans="1:34" s="2" customFormat="1" ht="29.45" customHeight="1" x14ac:dyDescent="0.25">
      <c r="A170"/>
      <c r="B170" s="417"/>
      <c r="C170" s="420" t="s">
        <v>208</v>
      </c>
      <c r="D170" s="420"/>
      <c r="E170" s="420"/>
      <c r="F170" s="420"/>
      <c r="G170" s="420"/>
      <c r="H170" s="420"/>
      <c r="I170" s="420"/>
      <c r="J170" s="420"/>
      <c r="K170" s="27">
        <v>1128</v>
      </c>
      <c r="L170" s="421"/>
      <c r="M170" s="421"/>
      <c r="N170" s="421"/>
      <c r="O170" s="421"/>
      <c r="P170" s="421"/>
      <c r="Q170" s="27">
        <v>1129</v>
      </c>
      <c r="R170" s="421"/>
      <c r="S170" s="421"/>
      <c r="T170" s="421"/>
      <c r="U170" s="421"/>
      <c r="V170" s="421"/>
      <c r="W170" s="27">
        <v>1130</v>
      </c>
      <c r="X170" s="421"/>
      <c r="Y170" s="421"/>
      <c r="Z170" s="421"/>
      <c r="AA170" s="421"/>
      <c r="AB170" s="421"/>
      <c r="AC170" s="27">
        <v>1131</v>
      </c>
      <c r="AD170" s="421"/>
      <c r="AE170" s="421"/>
      <c r="AF170" s="421"/>
      <c r="AG170" s="421"/>
      <c r="AH170" s="422"/>
    </row>
    <row r="171" spans="1:34" s="2" customFormat="1" ht="28.5" customHeight="1" thickBot="1" x14ac:dyDescent="0.3">
      <c r="A171"/>
      <c r="B171" s="423"/>
      <c r="C171" s="609" t="s">
        <v>205</v>
      </c>
      <c r="D171" s="609"/>
      <c r="E171" s="609"/>
      <c r="F171" s="609"/>
      <c r="G171" s="609"/>
      <c r="H171" s="609"/>
      <c r="I171" s="609"/>
      <c r="J171" s="609"/>
      <c r="K171" s="67">
        <v>1088</v>
      </c>
      <c r="L171" s="610"/>
      <c r="M171" s="610"/>
      <c r="N171" s="610"/>
      <c r="O171" s="610"/>
      <c r="P171" s="610"/>
      <c r="Q171" s="67">
        <v>1089</v>
      </c>
      <c r="R171" s="610"/>
      <c r="S171" s="610"/>
      <c r="T171" s="610"/>
      <c r="U171" s="610"/>
      <c r="V171" s="610"/>
      <c r="W171" s="611"/>
      <c r="X171" s="611"/>
      <c r="Y171" s="611"/>
      <c r="Z171" s="611"/>
      <c r="AA171" s="611"/>
      <c r="AB171" s="611"/>
      <c r="AC171" s="611"/>
      <c r="AD171" s="611"/>
      <c r="AE171" s="611"/>
      <c r="AF171" s="611"/>
      <c r="AG171" s="611"/>
      <c r="AH171" s="612"/>
    </row>
    <row r="172" spans="1:34" s="2" customFormat="1" ht="21.95" customHeight="1" thickBot="1" x14ac:dyDescent="0.3">
      <c r="A172"/>
      <c r="B172" s="598" t="s">
        <v>212</v>
      </c>
      <c r="C172" s="599"/>
      <c r="D172" s="599"/>
      <c r="E172" s="599"/>
      <c r="F172" s="599"/>
      <c r="G172" s="599"/>
      <c r="H172" s="599"/>
      <c r="I172" s="599"/>
      <c r="J172" s="599"/>
      <c r="K172" s="599"/>
      <c r="L172" s="599"/>
      <c r="M172" s="599"/>
      <c r="N172" s="599"/>
      <c r="O172" s="599"/>
      <c r="P172" s="599"/>
      <c r="Q172" s="599"/>
      <c r="R172" s="599"/>
      <c r="S172" s="599"/>
      <c r="T172" s="599"/>
      <c r="U172" s="599"/>
      <c r="V172" s="599"/>
      <c r="W172" s="599"/>
      <c r="X172" s="599"/>
      <c r="Y172" s="599"/>
      <c r="Z172" s="599"/>
      <c r="AA172" s="599"/>
      <c r="AB172" s="599"/>
      <c r="AC172" s="599"/>
      <c r="AD172" s="599"/>
      <c r="AE172" s="599"/>
      <c r="AF172" s="599"/>
      <c r="AG172" s="599"/>
      <c r="AH172" s="600"/>
    </row>
    <row r="173" spans="1:34" s="2" customFormat="1" ht="32.25" customHeight="1" thickBot="1" x14ac:dyDescent="0.3">
      <c r="A173"/>
      <c r="B173" s="598" t="s">
        <v>213</v>
      </c>
      <c r="C173" s="599"/>
      <c r="D173" s="599"/>
      <c r="E173" s="599"/>
      <c r="F173" s="599"/>
      <c r="G173" s="599"/>
      <c r="H173" s="599"/>
      <c r="I173" s="599"/>
      <c r="J173" s="599"/>
      <c r="K173" s="599"/>
      <c r="L173" s="599"/>
      <c r="M173" s="599"/>
      <c r="N173" s="599"/>
      <c r="O173" s="599"/>
      <c r="P173" s="599"/>
      <c r="Q173" s="599"/>
      <c r="R173" s="599"/>
      <c r="S173" s="599"/>
      <c r="T173" s="599"/>
      <c r="U173" s="599"/>
      <c r="V173" s="599"/>
      <c r="W173" s="599"/>
      <c r="X173" s="599"/>
      <c r="Y173" s="599"/>
      <c r="Z173" s="599"/>
      <c r="AA173" s="599"/>
      <c r="AB173" s="600"/>
      <c r="AC173" s="613" t="s">
        <v>214</v>
      </c>
      <c r="AD173" s="614"/>
      <c r="AE173" s="614"/>
      <c r="AF173" s="614"/>
      <c r="AG173" s="614"/>
      <c r="AH173" s="615"/>
    </row>
    <row r="174" spans="1:34" s="2" customFormat="1" ht="21.95" customHeight="1" x14ac:dyDescent="0.25">
      <c r="A174"/>
      <c r="B174" s="590" t="s">
        <v>215</v>
      </c>
      <c r="C174" s="591"/>
      <c r="D174" s="591"/>
      <c r="E174" s="591"/>
      <c r="F174" s="591"/>
      <c r="G174" s="591"/>
      <c r="H174" s="591"/>
      <c r="I174" s="591"/>
      <c r="J174" s="591"/>
      <c r="K174" s="591"/>
      <c r="L174" s="591"/>
      <c r="M174" s="591"/>
      <c r="N174" s="591"/>
      <c r="O174" s="591"/>
      <c r="P174" s="591"/>
      <c r="Q174" s="591"/>
      <c r="R174" s="591"/>
      <c r="S174" s="591"/>
      <c r="T174" s="591"/>
      <c r="U174" s="591"/>
      <c r="V174" s="591"/>
      <c r="W174" s="591"/>
      <c r="X174" s="591"/>
      <c r="Y174" s="591"/>
      <c r="Z174" s="591"/>
      <c r="AA174" s="591"/>
      <c r="AB174" s="591"/>
      <c r="AC174" s="28">
        <v>1809</v>
      </c>
      <c r="AD174" s="592"/>
      <c r="AE174" s="592"/>
      <c r="AF174" s="592"/>
      <c r="AG174" s="592"/>
      <c r="AH174" s="593"/>
    </row>
    <row r="175" spans="1:34" s="2" customFormat="1" ht="21.95" customHeight="1" thickBot="1" x14ac:dyDescent="0.3">
      <c r="A175"/>
      <c r="B175" s="594" t="s">
        <v>216</v>
      </c>
      <c r="C175" s="595"/>
      <c r="D175" s="595"/>
      <c r="E175" s="595"/>
      <c r="F175" s="595"/>
      <c r="G175" s="595"/>
      <c r="H175" s="595"/>
      <c r="I175" s="595"/>
      <c r="J175" s="595"/>
      <c r="K175" s="595"/>
      <c r="L175" s="595"/>
      <c r="M175" s="595"/>
      <c r="N175" s="595"/>
      <c r="O175" s="595"/>
      <c r="P175" s="595"/>
      <c r="Q175" s="595"/>
      <c r="R175" s="595"/>
      <c r="S175" s="595"/>
      <c r="T175" s="595"/>
      <c r="U175" s="595"/>
      <c r="V175" s="595"/>
      <c r="W175" s="595"/>
      <c r="X175" s="595"/>
      <c r="Y175" s="595"/>
      <c r="Z175" s="595"/>
      <c r="AA175" s="595"/>
      <c r="AB175" s="595"/>
      <c r="AC175" s="69">
        <v>1813</v>
      </c>
      <c r="AD175" s="596"/>
      <c r="AE175" s="596"/>
      <c r="AF175" s="596"/>
      <c r="AG175" s="596"/>
      <c r="AH175" s="597"/>
    </row>
    <row r="176" spans="1:34" s="2" customFormat="1" ht="21.95" customHeight="1" thickBot="1" x14ac:dyDescent="0.3">
      <c r="A176"/>
      <c r="B176" s="598" t="s">
        <v>217</v>
      </c>
      <c r="C176" s="599"/>
      <c r="D176" s="599"/>
      <c r="E176" s="599"/>
      <c r="F176" s="599"/>
      <c r="G176" s="599"/>
      <c r="H176" s="599"/>
      <c r="I176" s="599"/>
      <c r="J176" s="599"/>
      <c r="K176" s="599"/>
      <c r="L176" s="599"/>
      <c r="M176" s="599"/>
      <c r="N176" s="599"/>
      <c r="O176" s="599"/>
      <c r="P176" s="599"/>
      <c r="Q176" s="599"/>
      <c r="R176" s="599"/>
      <c r="S176" s="599"/>
      <c r="T176" s="599"/>
      <c r="U176" s="599"/>
      <c r="V176" s="599"/>
      <c r="W176" s="599"/>
      <c r="X176" s="599"/>
      <c r="Y176" s="599"/>
      <c r="Z176" s="599"/>
      <c r="AA176" s="599"/>
      <c r="AB176" s="599"/>
      <c r="AC176" s="599"/>
      <c r="AD176" s="599"/>
      <c r="AE176" s="599"/>
      <c r="AF176" s="599"/>
      <c r="AG176" s="599"/>
      <c r="AH176" s="600"/>
    </row>
    <row r="177" spans="1:34" s="2" customFormat="1" ht="21.95" customHeight="1" x14ac:dyDescent="0.25">
      <c r="A177"/>
      <c r="B177" s="590" t="s">
        <v>218</v>
      </c>
      <c r="C177" s="591"/>
      <c r="D177" s="591"/>
      <c r="E177" s="591"/>
      <c r="F177" s="591"/>
      <c r="G177" s="591"/>
      <c r="H177" s="591"/>
      <c r="I177" s="591"/>
      <c r="J177" s="591"/>
      <c r="K177" s="591"/>
      <c r="L177" s="591"/>
      <c r="M177" s="591"/>
      <c r="N177" s="591"/>
      <c r="O177" s="591"/>
      <c r="P177" s="591"/>
      <c r="Q177" s="591"/>
      <c r="R177" s="591"/>
      <c r="S177" s="591"/>
      <c r="T177" s="591"/>
      <c r="U177" s="591"/>
      <c r="V177" s="591"/>
      <c r="W177" s="591"/>
      <c r="X177" s="591"/>
      <c r="Y177" s="591"/>
      <c r="Z177" s="591"/>
      <c r="AA177" s="591"/>
      <c r="AB177" s="591"/>
      <c r="AC177" s="70">
        <v>1814</v>
      </c>
      <c r="AD177" s="601"/>
      <c r="AE177" s="601"/>
      <c r="AF177" s="601"/>
      <c r="AG177" s="601"/>
      <c r="AH177" s="602"/>
    </row>
    <row r="178" spans="1:34" s="2" customFormat="1" ht="21.95" customHeight="1" x14ac:dyDescent="0.25">
      <c r="A178"/>
      <c r="B178" s="603" t="s">
        <v>219</v>
      </c>
      <c r="C178" s="604"/>
      <c r="D178" s="604"/>
      <c r="E178" s="604"/>
      <c r="F178" s="604"/>
      <c r="G178" s="604"/>
      <c r="H178" s="604"/>
      <c r="I178" s="604"/>
      <c r="J178" s="604"/>
      <c r="K178" s="604"/>
      <c r="L178" s="604"/>
      <c r="M178" s="604"/>
      <c r="N178" s="604"/>
      <c r="O178" s="604"/>
      <c r="P178" s="604"/>
      <c r="Q178" s="604"/>
      <c r="R178" s="604"/>
      <c r="S178" s="604"/>
      <c r="T178" s="604"/>
      <c r="U178" s="604"/>
      <c r="V178" s="604"/>
      <c r="W178" s="604"/>
      <c r="X178" s="604"/>
      <c r="Y178" s="604"/>
      <c r="Z178" s="604"/>
      <c r="AA178" s="604"/>
      <c r="AB178" s="604"/>
      <c r="AC178" s="28">
        <v>1815</v>
      </c>
      <c r="AD178" s="592"/>
      <c r="AE178" s="592"/>
      <c r="AF178" s="592"/>
      <c r="AG178" s="592"/>
      <c r="AH178" s="593"/>
    </row>
    <row r="179" spans="1:34" s="2" customFormat="1" ht="21.95" customHeight="1" thickBot="1" x14ac:dyDescent="0.3">
      <c r="A179"/>
      <c r="B179" s="605" t="s">
        <v>220</v>
      </c>
      <c r="C179" s="606"/>
      <c r="D179" s="606"/>
      <c r="E179" s="606"/>
      <c r="F179" s="606"/>
      <c r="G179" s="606"/>
      <c r="H179" s="606"/>
      <c r="I179" s="606"/>
      <c r="J179" s="606"/>
      <c r="K179" s="606"/>
      <c r="L179" s="606"/>
      <c r="M179" s="606"/>
      <c r="N179" s="606"/>
      <c r="O179" s="606"/>
      <c r="P179" s="606"/>
      <c r="Q179" s="606"/>
      <c r="R179" s="606"/>
      <c r="S179" s="606"/>
      <c r="T179" s="606"/>
      <c r="U179" s="606"/>
      <c r="V179" s="606"/>
      <c r="W179" s="606"/>
      <c r="X179" s="606"/>
      <c r="Y179" s="606"/>
      <c r="Z179" s="606"/>
      <c r="AA179" s="606"/>
      <c r="AB179" s="606"/>
      <c r="AC179" s="68">
        <v>1816</v>
      </c>
      <c r="AD179" s="607"/>
      <c r="AE179" s="607"/>
      <c r="AF179" s="607"/>
      <c r="AG179" s="607"/>
      <c r="AH179" s="608"/>
    </row>
    <row r="180" spans="1:34" s="2" customFormat="1" x14ac:dyDescent="0.25">
      <c r="A180"/>
    </row>
    <row r="181" spans="1:34" s="2" customFormat="1" ht="15.75" thickBot="1" x14ac:dyDescent="0.3">
      <c r="A181"/>
    </row>
    <row r="182" spans="1:34" s="2" customFormat="1" ht="14.45" customHeight="1" x14ac:dyDescent="0.25">
      <c r="A182"/>
      <c r="B182" s="434" t="s">
        <v>221</v>
      </c>
      <c r="C182" s="435"/>
      <c r="D182" s="435"/>
      <c r="E182" s="435"/>
      <c r="F182" s="435"/>
      <c r="G182" s="435"/>
      <c r="H182" s="435"/>
      <c r="I182" s="435"/>
      <c r="J182" s="435"/>
      <c r="K182" s="435"/>
      <c r="L182" s="435"/>
      <c r="M182" s="435"/>
      <c r="N182" s="435"/>
      <c r="O182" s="435"/>
      <c r="P182" s="435"/>
      <c r="Q182" s="435"/>
      <c r="R182" s="435"/>
      <c r="S182" s="435"/>
      <c r="T182" s="435"/>
      <c r="U182" s="435"/>
      <c r="V182" s="435"/>
      <c r="W182" s="435"/>
      <c r="X182" s="436"/>
    </row>
    <row r="183" spans="1:34" s="2" customFormat="1" ht="15.75" thickBot="1" x14ac:dyDescent="0.3">
      <c r="A183"/>
      <c r="B183" s="437"/>
      <c r="C183" s="438"/>
      <c r="D183" s="438"/>
      <c r="E183" s="438"/>
      <c r="F183" s="438"/>
      <c r="G183" s="438"/>
      <c r="H183" s="438"/>
      <c r="I183" s="438"/>
      <c r="J183" s="438"/>
      <c r="K183" s="438"/>
      <c r="L183" s="438"/>
      <c r="M183" s="438"/>
      <c r="N183" s="438"/>
      <c r="O183" s="438"/>
      <c r="P183" s="438"/>
      <c r="Q183" s="438"/>
      <c r="R183" s="438"/>
      <c r="S183" s="438"/>
      <c r="T183" s="438"/>
      <c r="U183" s="438"/>
      <c r="V183" s="438"/>
      <c r="W183" s="438"/>
      <c r="X183" s="439"/>
    </row>
    <row r="184" spans="1:34" s="2" customFormat="1" ht="14.45" customHeight="1" x14ac:dyDescent="0.25">
      <c r="A184"/>
      <c r="B184" s="616" t="s">
        <v>222</v>
      </c>
      <c r="C184" s="617"/>
      <c r="D184" s="617"/>
      <c r="E184" s="617"/>
      <c r="F184" s="617"/>
      <c r="G184" s="617"/>
      <c r="H184" s="617"/>
      <c r="I184" s="617"/>
      <c r="J184" s="617"/>
      <c r="K184" s="617"/>
      <c r="L184" s="617"/>
      <c r="M184" s="617"/>
      <c r="N184" s="617"/>
      <c r="O184" s="617"/>
      <c r="P184" s="617"/>
      <c r="Q184" s="617"/>
      <c r="R184" s="71">
        <v>1651</v>
      </c>
      <c r="S184" s="618">
        <v>0</v>
      </c>
      <c r="T184" s="618"/>
      <c r="U184" s="618"/>
      <c r="V184" s="618"/>
      <c r="W184" s="618"/>
      <c r="X184" s="54" t="s">
        <v>10</v>
      </c>
    </row>
    <row r="185" spans="1:34" s="2" customFormat="1" ht="14.45" customHeight="1" x14ac:dyDescent="0.25">
      <c r="A185"/>
      <c r="B185" s="440" t="s">
        <v>223</v>
      </c>
      <c r="C185" s="441"/>
      <c r="D185" s="441"/>
      <c r="E185" s="441"/>
      <c r="F185" s="441"/>
      <c r="G185" s="441"/>
      <c r="H185" s="441"/>
      <c r="I185" s="441"/>
      <c r="J185" s="441"/>
      <c r="K185" s="441"/>
      <c r="L185" s="441"/>
      <c r="M185" s="441"/>
      <c r="N185" s="441"/>
      <c r="O185" s="441"/>
      <c r="P185" s="441"/>
      <c r="Q185" s="441"/>
      <c r="R185" s="29">
        <v>1652</v>
      </c>
      <c r="S185" s="592">
        <v>0</v>
      </c>
      <c r="T185" s="592"/>
      <c r="U185" s="592"/>
      <c r="V185" s="592"/>
      <c r="W185" s="592"/>
      <c r="X185" s="55" t="s">
        <v>10</v>
      </c>
    </row>
    <row r="186" spans="1:34" s="2" customFormat="1" ht="14.45" customHeight="1" x14ac:dyDescent="0.25">
      <c r="A186"/>
      <c r="B186" s="440" t="s">
        <v>224</v>
      </c>
      <c r="C186" s="441"/>
      <c r="D186" s="441"/>
      <c r="E186" s="441"/>
      <c r="F186" s="441"/>
      <c r="G186" s="441"/>
      <c r="H186" s="441"/>
      <c r="I186" s="441"/>
      <c r="J186" s="441"/>
      <c r="K186" s="441"/>
      <c r="L186" s="441"/>
      <c r="M186" s="441"/>
      <c r="N186" s="441"/>
      <c r="O186" s="441"/>
      <c r="P186" s="441"/>
      <c r="Q186" s="441"/>
      <c r="R186" s="29">
        <v>1653</v>
      </c>
      <c r="S186" s="619">
        <v>0</v>
      </c>
      <c r="T186" s="619"/>
      <c r="U186" s="619"/>
      <c r="V186" s="619"/>
      <c r="W186" s="619"/>
      <c r="X186" s="56" t="s">
        <v>29</v>
      </c>
    </row>
    <row r="187" spans="1:34" s="2" customFormat="1" ht="14.45" customHeight="1" thickBot="1" x14ac:dyDescent="0.3">
      <c r="A187"/>
      <c r="B187" s="443" t="s">
        <v>225</v>
      </c>
      <c r="C187" s="444"/>
      <c r="D187" s="444"/>
      <c r="E187" s="444"/>
      <c r="F187" s="444"/>
      <c r="G187" s="444"/>
      <c r="H187" s="444"/>
      <c r="I187" s="444"/>
      <c r="J187" s="444"/>
      <c r="K187" s="444"/>
      <c r="L187" s="444"/>
      <c r="M187" s="444"/>
      <c r="N187" s="444"/>
      <c r="O187" s="444"/>
      <c r="P187" s="444"/>
      <c r="Q187" s="444"/>
      <c r="R187" s="72">
        <v>1654</v>
      </c>
      <c r="S187" s="620">
        <f>+S184+S185-S186</f>
        <v>0</v>
      </c>
      <c r="T187" s="620"/>
      <c r="U187" s="620"/>
      <c r="V187" s="620"/>
      <c r="W187" s="620"/>
      <c r="X187" s="73" t="s">
        <v>33</v>
      </c>
    </row>
    <row r="188" spans="1:34" s="2" customFormat="1" ht="15.75" thickBot="1" x14ac:dyDescent="0.3">
      <c r="A188"/>
    </row>
    <row r="189" spans="1:34" s="2" customFormat="1" x14ac:dyDescent="0.25">
      <c r="A189"/>
      <c r="B189" s="352" t="s">
        <v>226</v>
      </c>
      <c r="C189" s="353"/>
      <c r="D189" s="353"/>
      <c r="E189" s="353"/>
      <c r="F189" s="353"/>
      <c r="G189" s="353"/>
      <c r="H189" s="353"/>
      <c r="I189" s="353"/>
      <c r="J189" s="353"/>
      <c r="K189" s="353"/>
      <c r="L189" s="353"/>
      <c r="M189" s="353"/>
      <c r="N189" s="353"/>
      <c r="O189" s="353"/>
      <c r="P189" s="353"/>
      <c r="Q189" s="353"/>
      <c r="R189" s="353"/>
      <c r="S189" s="353"/>
      <c r="T189" s="353"/>
      <c r="U189" s="353"/>
      <c r="V189" s="353"/>
      <c r="W189" s="353"/>
      <c r="X189" s="354"/>
    </row>
    <row r="190" spans="1:34" s="2" customFormat="1" ht="15.75" thickBot="1" x14ac:dyDescent="0.3">
      <c r="A190"/>
      <c r="B190" s="355"/>
      <c r="C190" s="356"/>
      <c r="D190" s="356"/>
      <c r="E190" s="356"/>
      <c r="F190" s="356"/>
      <c r="G190" s="356"/>
      <c r="H190" s="356"/>
      <c r="I190" s="356"/>
      <c r="J190" s="356"/>
      <c r="K190" s="356"/>
      <c r="L190" s="356"/>
      <c r="M190" s="356"/>
      <c r="N190" s="356"/>
      <c r="O190" s="356"/>
      <c r="P190" s="356"/>
      <c r="Q190" s="356"/>
      <c r="R190" s="356"/>
      <c r="S190" s="356"/>
      <c r="T190" s="356"/>
      <c r="U190" s="356"/>
      <c r="V190" s="356"/>
      <c r="W190" s="356"/>
      <c r="X190" s="357"/>
    </row>
    <row r="191" spans="1:34" s="2" customFormat="1" ht="14.25" customHeight="1" x14ac:dyDescent="0.25">
      <c r="A191"/>
      <c r="B191" s="621" t="s">
        <v>227</v>
      </c>
      <c r="C191" s="622" t="s">
        <v>228</v>
      </c>
      <c r="D191" s="622"/>
      <c r="E191" s="622"/>
      <c r="F191" s="622"/>
      <c r="G191" s="622"/>
      <c r="H191" s="622"/>
      <c r="I191" s="622"/>
      <c r="J191" s="622"/>
      <c r="K191" s="622"/>
      <c r="L191" s="622"/>
      <c r="M191" s="622"/>
      <c r="N191" s="622"/>
      <c r="O191" s="622"/>
      <c r="P191" s="622"/>
      <c r="Q191" s="622"/>
      <c r="R191" s="74">
        <v>783</v>
      </c>
      <c r="S191" s="623"/>
      <c r="T191" s="623"/>
      <c r="U191" s="623"/>
      <c r="V191" s="623"/>
      <c r="W191" s="623"/>
      <c r="X191" s="118"/>
    </row>
    <row r="192" spans="1:34" s="2" customFormat="1" ht="14.25" customHeight="1" x14ac:dyDescent="0.25">
      <c r="A192"/>
      <c r="B192" s="414"/>
      <c r="C192" s="415" t="s">
        <v>229</v>
      </c>
      <c r="D192" s="415"/>
      <c r="E192" s="415"/>
      <c r="F192" s="415"/>
      <c r="G192" s="415"/>
      <c r="H192" s="415"/>
      <c r="I192" s="415"/>
      <c r="J192" s="415"/>
      <c r="K192" s="415"/>
      <c r="L192" s="415"/>
      <c r="M192" s="415"/>
      <c r="N192" s="415"/>
      <c r="O192" s="415"/>
      <c r="P192" s="415"/>
      <c r="Q192" s="415"/>
      <c r="R192" s="30">
        <v>976</v>
      </c>
      <c r="S192" s="401"/>
      <c r="T192" s="401"/>
      <c r="U192" s="401"/>
      <c r="V192" s="401"/>
      <c r="W192" s="401"/>
      <c r="X192" s="119"/>
    </row>
    <row r="193" spans="1:24" s="2" customFormat="1" ht="14.25" customHeight="1" x14ac:dyDescent="0.25">
      <c r="A193"/>
      <c r="B193" s="414"/>
      <c r="C193" s="415" t="s">
        <v>230</v>
      </c>
      <c r="D193" s="415"/>
      <c r="E193" s="415"/>
      <c r="F193" s="415"/>
      <c r="G193" s="415"/>
      <c r="H193" s="415"/>
      <c r="I193" s="415"/>
      <c r="J193" s="415"/>
      <c r="K193" s="415"/>
      <c r="L193" s="415"/>
      <c r="M193" s="415"/>
      <c r="N193" s="415"/>
      <c r="O193" s="415"/>
      <c r="P193" s="415"/>
      <c r="Q193" s="415"/>
      <c r="R193" s="30">
        <v>978</v>
      </c>
      <c r="S193" s="401"/>
      <c r="T193" s="401"/>
      <c r="U193" s="401"/>
      <c r="V193" s="401"/>
      <c r="W193" s="401"/>
      <c r="X193" s="119"/>
    </row>
    <row r="194" spans="1:24" s="2" customFormat="1" ht="14.25" customHeight="1" x14ac:dyDescent="0.25">
      <c r="A194"/>
      <c r="B194" s="414"/>
      <c r="C194" s="415" t="s">
        <v>231</v>
      </c>
      <c r="D194" s="415"/>
      <c r="E194" s="415"/>
      <c r="F194" s="415"/>
      <c r="G194" s="415"/>
      <c r="H194" s="415"/>
      <c r="I194" s="415"/>
      <c r="J194" s="415"/>
      <c r="K194" s="415"/>
      <c r="L194" s="415"/>
      <c r="M194" s="415"/>
      <c r="N194" s="415"/>
      <c r="O194" s="415"/>
      <c r="P194" s="415"/>
      <c r="Q194" s="415"/>
      <c r="R194" s="30">
        <v>1020</v>
      </c>
      <c r="S194" s="401"/>
      <c r="T194" s="401"/>
      <c r="U194" s="401"/>
      <c r="V194" s="401"/>
      <c r="W194" s="401"/>
      <c r="X194" s="119"/>
    </row>
    <row r="195" spans="1:24" s="2" customFormat="1" ht="14.25" customHeight="1" x14ac:dyDescent="0.25">
      <c r="A195"/>
      <c r="B195" s="414"/>
      <c r="C195" s="415" t="s">
        <v>232</v>
      </c>
      <c r="D195" s="415"/>
      <c r="E195" s="415"/>
      <c r="F195" s="415"/>
      <c r="G195" s="415"/>
      <c r="H195" s="415"/>
      <c r="I195" s="415"/>
      <c r="J195" s="415"/>
      <c r="K195" s="415"/>
      <c r="L195" s="415"/>
      <c r="M195" s="415"/>
      <c r="N195" s="415"/>
      <c r="O195" s="415"/>
      <c r="P195" s="415"/>
      <c r="Q195" s="415"/>
      <c r="R195" s="30">
        <v>1019</v>
      </c>
      <c r="S195" s="401"/>
      <c r="T195" s="401"/>
      <c r="U195" s="401"/>
      <c r="V195" s="401"/>
      <c r="W195" s="401"/>
      <c r="X195" s="119"/>
    </row>
    <row r="196" spans="1:24" s="2" customFormat="1" ht="14.25" customHeight="1" x14ac:dyDescent="0.25">
      <c r="A196"/>
      <c r="B196" s="414"/>
      <c r="C196" s="415" t="s">
        <v>233</v>
      </c>
      <c r="D196" s="415"/>
      <c r="E196" s="415"/>
      <c r="F196" s="415"/>
      <c r="G196" s="415"/>
      <c r="H196" s="415"/>
      <c r="I196" s="415"/>
      <c r="J196" s="415"/>
      <c r="K196" s="415"/>
      <c r="L196" s="415"/>
      <c r="M196" s="415"/>
      <c r="N196" s="415"/>
      <c r="O196" s="415"/>
      <c r="P196" s="415"/>
      <c r="Q196" s="415"/>
      <c r="R196" s="30">
        <v>974</v>
      </c>
      <c r="S196" s="401"/>
      <c r="T196" s="401"/>
      <c r="U196" s="401"/>
      <c r="V196" s="401"/>
      <c r="W196" s="401"/>
      <c r="X196" s="119"/>
    </row>
    <row r="197" spans="1:24" s="2" customFormat="1" ht="14.25" customHeight="1" x14ac:dyDescent="0.25">
      <c r="A197"/>
      <c r="B197" s="414" t="s">
        <v>234</v>
      </c>
      <c r="C197" s="415" t="s">
        <v>235</v>
      </c>
      <c r="D197" s="415"/>
      <c r="E197" s="415"/>
      <c r="F197" s="415"/>
      <c r="G197" s="415"/>
      <c r="H197" s="415"/>
      <c r="I197" s="415"/>
      <c r="J197" s="415"/>
      <c r="K197" s="415"/>
      <c r="L197" s="415"/>
      <c r="M197" s="415"/>
      <c r="N197" s="415"/>
      <c r="O197" s="415"/>
      <c r="P197" s="415"/>
      <c r="Q197" s="415"/>
      <c r="R197" s="30">
        <v>122</v>
      </c>
      <c r="S197" s="401"/>
      <c r="T197" s="401"/>
      <c r="U197" s="401"/>
      <c r="V197" s="401"/>
      <c r="W197" s="401"/>
      <c r="X197" s="119"/>
    </row>
    <row r="198" spans="1:24" s="2" customFormat="1" ht="14.25" customHeight="1" x14ac:dyDescent="0.25">
      <c r="A198"/>
      <c r="B198" s="414"/>
      <c r="C198" s="415" t="s">
        <v>236</v>
      </c>
      <c r="D198" s="415"/>
      <c r="E198" s="415"/>
      <c r="F198" s="415"/>
      <c r="G198" s="415"/>
      <c r="H198" s="415"/>
      <c r="I198" s="415"/>
      <c r="J198" s="415"/>
      <c r="K198" s="415"/>
      <c r="L198" s="415"/>
      <c r="M198" s="415"/>
      <c r="N198" s="415"/>
      <c r="O198" s="415"/>
      <c r="P198" s="415"/>
      <c r="Q198" s="415"/>
      <c r="R198" s="30">
        <v>123</v>
      </c>
      <c r="S198" s="401"/>
      <c r="T198" s="401"/>
      <c r="U198" s="401"/>
      <c r="V198" s="401"/>
      <c r="W198" s="401"/>
      <c r="X198" s="119"/>
    </row>
    <row r="199" spans="1:24" s="2" customFormat="1" ht="14.25" customHeight="1" x14ac:dyDescent="0.25">
      <c r="A199"/>
      <c r="B199" s="414"/>
      <c r="C199" s="415" t="s">
        <v>237</v>
      </c>
      <c r="D199" s="415"/>
      <c r="E199" s="415"/>
      <c r="F199" s="415"/>
      <c r="G199" s="415"/>
      <c r="H199" s="415"/>
      <c r="I199" s="415"/>
      <c r="J199" s="415"/>
      <c r="K199" s="415"/>
      <c r="L199" s="415"/>
      <c r="M199" s="415"/>
      <c r="N199" s="415"/>
      <c r="O199" s="415"/>
      <c r="P199" s="415"/>
      <c r="Q199" s="415"/>
      <c r="R199" s="30">
        <v>101</v>
      </c>
      <c r="S199" s="401"/>
      <c r="T199" s="401"/>
      <c r="U199" s="401"/>
      <c r="V199" s="401"/>
      <c r="W199" s="401"/>
      <c r="X199" s="119"/>
    </row>
    <row r="200" spans="1:24" s="2" customFormat="1" ht="14.25" customHeight="1" x14ac:dyDescent="0.25">
      <c r="A200"/>
      <c r="B200" s="414"/>
      <c r="C200" s="415" t="s">
        <v>238</v>
      </c>
      <c r="D200" s="415"/>
      <c r="E200" s="415"/>
      <c r="F200" s="415"/>
      <c r="G200" s="415"/>
      <c r="H200" s="415"/>
      <c r="I200" s="415"/>
      <c r="J200" s="415"/>
      <c r="K200" s="415"/>
      <c r="L200" s="415"/>
      <c r="M200" s="415"/>
      <c r="N200" s="415"/>
      <c r="O200" s="415"/>
      <c r="P200" s="415"/>
      <c r="Q200" s="415"/>
      <c r="R200" s="30">
        <v>102</v>
      </c>
      <c r="S200" s="401"/>
      <c r="T200" s="401"/>
      <c r="U200" s="401"/>
      <c r="V200" s="401"/>
      <c r="W200" s="401"/>
      <c r="X200" s="119"/>
    </row>
    <row r="201" spans="1:24" s="2" customFormat="1" ht="14.25" customHeight="1" x14ac:dyDescent="0.25">
      <c r="A201"/>
      <c r="B201" s="414"/>
      <c r="C201" s="415" t="s">
        <v>239</v>
      </c>
      <c r="D201" s="415"/>
      <c r="E201" s="415"/>
      <c r="F201" s="415"/>
      <c r="G201" s="415"/>
      <c r="H201" s="415"/>
      <c r="I201" s="415"/>
      <c r="J201" s="415"/>
      <c r="K201" s="415"/>
      <c r="L201" s="415"/>
      <c r="M201" s="415"/>
      <c r="N201" s="415"/>
      <c r="O201" s="415"/>
      <c r="P201" s="415"/>
      <c r="Q201" s="415"/>
      <c r="R201" s="30">
        <v>784</v>
      </c>
      <c r="S201" s="401"/>
      <c r="T201" s="401"/>
      <c r="U201" s="401"/>
      <c r="V201" s="401"/>
      <c r="W201" s="401"/>
      <c r="X201" s="119"/>
    </row>
    <row r="202" spans="1:24" s="2" customFormat="1" ht="14.25" customHeight="1" x14ac:dyDescent="0.25">
      <c r="A202"/>
      <c r="B202" s="414"/>
      <c r="C202" s="415" t="s">
        <v>240</v>
      </c>
      <c r="D202" s="415"/>
      <c r="E202" s="415"/>
      <c r="F202" s="415"/>
      <c r="G202" s="415"/>
      <c r="H202" s="415"/>
      <c r="I202" s="415"/>
      <c r="J202" s="415"/>
      <c r="K202" s="415"/>
      <c r="L202" s="415"/>
      <c r="M202" s="415"/>
      <c r="N202" s="415"/>
      <c r="O202" s="415"/>
      <c r="P202" s="415"/>
      <c r="Q202" s="415"/>
      <c r="R202" s="30">
        <v>129</v>
      </c>
      <c r="S202" s="401"/>
      <c r="T202" s="401"/>
      <c r="U202" s="401"/>
      <c r="V202" s="401"/>
      <c r="W202" s="401"/>
      <c r="X202" s="119"/>
    </row>
    <row r="203" spans="1:24" s="2" customFormat="1" ht="14.25" customHeight="1" x14ac:dyDescent="0.25">
      <c r="A203"/>
      <c r="B203" s="414"/>
      <c r="C203" s="415" t="s">
        <v>241</v>
      </c>
      <c r="D203" s="415"/>
      <c r="E203" s="415"/>
      <c r="F203" s="415"/>
      <c r="G203" s="415"/>
      <c r="H203" s="415"/>
      <c r="I203" s="415"/>
      <c r="J203" s="415"/>
      <c r="K203" s="415"/>
      <c r="L203" s="415"/>
      <c r="M203" s="415"/>
      <c r="N203" s="415"/>
      <c r="O203" s="415"/>
      <c r="P203" s="415"/>
      <c r="Q203" s="415"/>
      <c r="R203" s="30">
        <v>648</v>
      </c>
      <c r="S203" s="401"/>
      <c r="T203" s="401"/>
      <c r="U203" s="401"/>
      <c r="V203" s="401"/>
      <c r="W203" s="401"/>
      <c r="X203" s="119"/>
    </row>
    <row r="204" spans="1:24" s="2" customFormat="1" ht="14.25" customHeight="1" x14ac:dyDescent="0.25">
      <c r="A204"/>
      <c r="B204" s="414"/>
      <c r="C204" s="415" t="s">
        <v>242</v>
      </c>
      <c r="D204" s="415"/>
      <c r="E204" s="415"/>
      <c r="F204" s="415"/>
      <c r="G204" s="415"/>
      <c r="H204" s="415"/>
      <c r="I204" s="415"/>
      <c r="J204" s="415"/>
      <c r="K204" s="415"/>
      <c r="L204" s="415"/>
      <c r="M204" s="415"/>
      <c r="N204" s="415"/>
      <c r="O204" s="415"/>
      <c r="P204" s="415"/>
      <c r="Q204" s="415"/>
      <c r="R204" s="30">
        <v>647</v>
      </c>
      <c r="S204" s="401"/>
      <c r="T204" s="401"/>
      <c r="U204" s="401"/>
      <c r="V204" s="401"/>
      <c r="W204" s="401"/>
      <c r="X204" s="119"/>
    </row>
    <row r="205" spans="1:24" s="2" customFormat="1" ht="14.25" customHeight="1" x14ac:dyDescent="0.25">
      <c r="A205"/>
      <c r="B205" s="414"/>
      <c r="C205" s="415" t="s">
        <v>243</v>
      </c>
      <c r="D205" s="415"/>
      <c r="E205" s="415"/>
      <c r="F205" s="415"/>
      <c r="G205" s="415"/>
      <c r="H205" s="415"/>
      <c r="I205" s="415"/>
      <c r="J205" s="415"/>
      <c r="K205" s="415"/>
      <c r="L205" s="415"/>
      <c r="M205" s="415"/>
      <c r="N205" s="415"/>
      <c r="O205" s="415"/>
      <c r="P205" s="415"/>
      <c r="Q205" s="415"/>
      <c r="R205" s="30">
        <v>1003</v>
      </c>
      <c r="S205" s="401"/>
      <c r="T205" s="401"/>
      <c r="U205" s="401"/>
      <c r="V205" s="401"/>
      <c r="W205" s="401"/>
      <c r="X205" s="119"/>
    </row>
    <row r="206" spans="1:24" s="2" customFormat="1" ht="14.25" customHeight="1" x14ac:dyDescent="0.25">
      <c r="A206"/>
      <c r="B206" s="414"/>
      <c r="C206" s="415" t="s">
        <v>244</v>
      </c>
      <c r="D206" s="415"/>
      <c r="E206" s="415"/>
      <c r="F206" s="415"/>
      <c r="G206" s="415"/>
      <c r="H206" s="415"/>
      <c r="I206" s="415"/>
      <c r="J206" s="415"/>
      <c r="K206" s="415"/>
      <c r="L206" s="415"/>
      <c r="M206" s="415"/>
      <c r="N206" s="415"/>
      <c r="O206" s="415"/>
      <c r="P206" s="415"/>
      <c r="Q206" s="415"/>
      <c r="R206" s="30">
        <v>1004</v>
      </c>
      <c r="S206" s="401"/>
      <c r="T206" s="401"/>
      <c r="U206" s="401"/>
      <c r="V206" s="401"/>
      <c r="W206" s="401"/>
      <c r="X206" s="119"/>
    </row>
    <row r="207" spans="1:24" s="2" customFormat="1" ht="14.25" customHeight="1" x14ac:dyDescent="0.25">
      <c r="A207"/>
      <c r="B207" s="414"/>
      <c r="C207" s="415" t="s">
        <v>245</v>
      </c>
      <c r="D207" s="415"/>
      <c r="E207" s="415"/>
      <c r="F207" s="415"/>
      <c r="G207" s="415"/>
      <c r="H207" s="415"/>
      <c r="I207" s="415"/>
      <c r="J207" s="415"/>
      <c r="K207" s="415"/>
      <c r="L207" s="415"/>
      <c r="M207" s="415"/>
      <c r="N207" s="415"/>
      <c r="O207" s="415"/>
      <c r="P207" s="415"/>
      <c r="Q207" s="415"/>
      <c r="R207" s="30">
        <v>843</v>
      </c>
      <c r="S207" s="401"/>
      <c r="T207" s="401"/>
      <c r="U207" s="401"/>
      <c r="V207" s="401"/>
      <c r="W207" s="401"/>
      <c r="X207" s="119"/>
    </row>
    <row r="208" spans="1:24" s="2" customFormat="1" ht="14.25" customHeight="1" x14ac:dyDescent="0.25">
      <c r="A208"/>
      <c r="B208" s="414" t="s">
        <v>246</v>
      </c>
      <c r="C208" s="415" t="s">
        <v>247</v>
      </c>
      <c r="D208" s="415"/>
      <c r="E208" s="415"/>
      <c r="F208" s="415"/>
      <c r="G208" s="415"/>
      <c r="H208" s="415"/>
      <c r="I208" s="415"/>
      <c r="J208" s="415"/>
      <c r="K208" s="415"/>
      <c r="L208" s="415"/>
      <c r="M208" s="415"/>
      <c r="N208" s="415"/>
      <c r="O208" s="415"/>
      <c r="P208" s="415"/>
      <c r="Q208" s="415"/>
      <c r="R208" s="30">
        <v>1005</v>
      </c>
      <c r="S208" s="401"/>
      <c r="T208" s="401"/>
      <c r="U208" s="401"/>
      <c r="V208" s="401"/>
      <c r="W208" s="401"/>
      <c r="X208" s="120"/>
    </row>
    <row r="209" spans="1:24" s="2" customFormat="1" ht="14.25" customHeight="1" x14ac:dyDescent="0.25">
      <c r="A209"/>
      <c r="B209" s="414"/>
      <c r="C209" s="415" t="s">
        <v>248</v>
      </c>
      <c r="D209" s="415"/>
      <c r="E209" s="415"/>
      <c r="F209" s="415"/>
      <c r="G209" s="415"/>
      <c r="H209" s="415"/>
      <c r="I209" s="415"/>
      <c r="J209" s="415"/>
      <c r="K209" s="415"/>
      <c r="L209" s="415"/>
      <c r="M209" s="415"/>
      <c r="N209" s="415"/>
      <c r="O209" s="415"/>
      <c r="P209" s="415"/>
      <c r="Q209" s="415"/>
      <c r="R209" s="30">
        <v>975</v>
      </c>
      <c r="S209" s="401"/>
      <c r="T209" s="401"/>
      <c r="U209" s="401"/>
      <c r="V209" s="401"/>
      <c r="W209" s="401"/>
      <c r="X209" s="120"/>
    </row>
    <row r="210" spans="1:24" s="2" customFormat="1" ht="14.25" customHeight="1" x14ac:dyDescent="0.25">
      <c r="A210"/>
      <c r="B210" s="414"/>
      <c r="C210" s="415" t="s">
        <v>249</v>
      </c>
      <c r="D210" s="415"/>
      <c r="E210" s="415"/>
      <c r="F210" s="415"/>
      <c r="G210" s="415"/>
      <c r="H210" s="415"/>
      <c r="I210" s="415"/>
      <c r="J210" s="415"/>
      <c r="K210" s="415"/>
      <c r="L210" s="415"/>
      <c r="M210" s="415"/>
      <c r="N210" s="415"/>
      <c r="O210" s="415"/>
      <c r="P210" s="415"/>
      <c r="Q210" s="415"/>
      <c r="R210" s="30">
        <v>1021</v>
      </c>
      <c r="S210" s="401"/>
      <c r="T210" s="401"/>
      <c r="U210" s="401"/>
      <c r="V210" s="401"/>
      <c r="W210" s="401"/>
      <c r="X210" s="120"/>
    </row>
    <row r="211" spans="1:24" s="2" customFormat="1" ht="14.25" customHeight="1" x14ac:dyDescent="0.25">
      <c r="A211"/>
      <c r="B211" s="414"/>
      <c r="C211" s="415" t="s">
        <v>250</v>
      </c>
      <c r="D211" s="415"/>
      <c r="E211" s="415"/>
      <c r="F211" s="415"/>
      <c r="G211" s="415"/>
      <c r="H211" s="415"/>
      <c r="I211" s="415"/>
      <c r="J211" s="415"/>
      <c r="K211" s="415"/>
      <c r="L211" s="415"/>
      <c r="M211" s="415"/>
      <c r="N211" s="415"/>
      <c r="O211" s="415"/>
      <c r="P211" s="415"/>
      <c r="Q211" s="415"/>
      <c r="R211" s="30">
        <v>1191</v>
      </c>
      <c r="S211" s="416">
        <v>0</v>
      </c>
      <c r="T211" s="416"/>
      <c r="U211" s="416"/>
      <c r="V211" s="416"/>
      <c r="W211" s="416"/>
      <c r="X211" s="119"/>
    </row>
    <row r="212" spans="1:24" s="2" customFormat="1" ht="14.25" customHeight="1" x14ac:dyDescent="0.25">
      <c r="A212"/>
      <c r="B212" s="414"/>
      <c r="C212" s="415" t="s">
        <v>251</v>
      </c>
      <c r="D212" s="415"/>
      <c r="E212" s="415"/>
      <c r="F212" s="415"/>
      <c r="G212" s="415"/>
      <c r="H212" s="415"/>
      <c r="I212" s="415"/>
      <c r="J212" s="415"/>
      <c r="K212" s="415"/>
      <c r="L212" s="415"/>
      <c r="M212" s="415"/>
      <c r="N212" s="415"/>
      <c r="O212" s="415"/>
      <c r="P212" s="415"/>
      <c r="Q212" s="415"/>
      <c r="R212" s="30">
        <v>1192</v>
      </c>
      <c r="S212" s="416">
        <v>0</v>
      </c>
      <c r="T212" s="416"/>
      <c r="U212" s="416"/>
      <c r="V212" s="416"/>
      <c r="W212" s="416"/>
      <c r="X212" s="119"/>
    </row>
    <row r="213" spans="1:24" s="2" customFormat="1" ht="14.25" customHeight="1" x14ac:dyDescent="0.25">
      <c r="A213"/>
      <c r="B213" s="414"/>
      <c r="C213" s="415" t="s">
        <v>252</v>
      </c>
      <c r="D213" s="415"/>
      <c r="E213" s="415"/>
      <c r="F213" s="415"/>
      <c r="G213" s="415"/>
      <c r="H213" s="415"/>
      <c r="I213" s="415"/>
      <c r="J213" s="415"/>
      <c r="K213" s="415"/>
      <c r="L213" s="415"/>
      <c r="M213" s="415"/>
      <c r="N213" s="415"/>
      <c r="O213" s="415"/>
      <c r="P213" s="415"/>
      <c r="Q213" s="415"/>
      <c r="R213" s="30">
        <v>1193</v>
      </c>
      <c r="S213" s="401"/>
      <c r="T213" s="401"/>
      <c r="U213" s="401"/>
      <c r="V213" s="401"/>
      <c r="W213" s="401"/>
      <c r="X213" s="119"/>
    </row>
    <row r="214" spans="1:24" s="2" customFormat="1" ht="14.25" customHeight="1" x14ac:dyDescent="0.25">
      <c r="A214"/>
      <c r="B214" s="414"/>
      <c r="C214" s="400" t="s">
        <v>253</v>
      </c>
      <c r="D214" s="400"/>
      <c r="E214" s="400"/>
      <c r="F214" s="400"/>
      <c r="G214" s="400"/>
      <c r="H214" s="400"/>
      <c r="I214" s="400"/>
      <c r="J214" s="400"/>
      <c r="K214" s="400"/>
      <c r="L214" s="400"/>
      <c r="M214" s="400"/>
      <c r="N214" s="400"/>
      <c r="O214" s="400"/>
      <c r="P214" s="400"/>
      <c r="Q214" s="400"/>
      <c r="R214" s="30">
        <v>1194</v>
      </c>
      <c r="S214" s="401"/>
      <c r="T214" s="401"/>
      <c r="U214" s="401"/>
      <c r="V214" s="401"/>
      <c r="W214" s="401"/>
      <c r="X214" s="119"/>
    </row>
    <row r="215" spans="1:24" s="2" customFormat="1" ht="14.25" customHeight="1" x14ac:dyDescent="0.25">
      <c r="A215"/>
      <c r="B215" s="414"/>
      <c r="C215" s="400" t="s">
        <v>254</v>
      </c>
      <c r="D215" s="400"/>
      <c r="E215" s="400"/>
      <c r="F215" s="400"/>
      <c r="G215" s="400"/>
      <c r="H215" s="400"/>
      <c r="I215" s="400"/>
      <c r="J215" s="400"/>
      <c r="K215" s="400"/>
      <c r="L215" s="400"/>
      <c r="M215" s="400"/>
      <c r="N215" s="400"/>
      <c r="O215" s="400"/>
      <c r="P215" s="400"/>
      <c r="Q215" s="400"/>
      <c r="R215" s="30">
        <v>1782</v>
      </c>
      <c r="S215" s="401"/>
      <c r="T215" s="401"/>
      <c r="U215" s="401"/>
      <c r="V215" s="401"/>
      <c r="W215" s="401"/>
      <c r="X215" s="119"/>
    </row>
    <row r="216" spans="1:24" s="2" customFormat="1" ht="14.25" customHeight="1" x14ac:dyDescent="0.25">
      <c r="A216"/>
      <c r="B216" s="414"/>
      <c r="C216" s="400" t="s">
        <v>255</v>
      </c>
      <c r="D216" s="400"/>
      <c r="E216" s="400"/>
      <c r="F216" s="400"/>
      <c r="G216" s="400"/>
      <c r="H216" s="400"/>
      <c r="I216" s="400"/>
      <c r="J216" s="400"/>
      <c r="K216" s="400"/>
      <c r="L216" s="400"/>
      <c r="M216" s="400"/>
      <c r="N216" s="400"/>
      <c r="O216" s="400"/>
      <c r="P216" s="400"/>
      <c r="Q216" s="400"/>
      <c r="R216" s="30">
        <v>1783</v>
      </c>
      <c r="S216" s="401"/>
      <c r="T216" s="401"/>
      <c r="U216" s="401"/>
      <c r="V216" s="401"/>
      <c r="W216" s="401"/>
      <c r="X216" s="119"/>
    </row>
    <row r="217" spans="1:24" s="2" customFormat="1" ht="14.25" customHeight="1" x14ac:dyDescent="0.25">
      <c r="A217"/>
      <c r="B217" s="414" t="s">
        <v>256</v>
      </c>
      <c r="C217" s="400" t="s">
        <v>257</v>
      </c>
      <c r="D217" s="400"/>
      <c r="E217" s="400"/>
      <c r="F217" s="400"/>
      <c r="G217" s="400"/>
      <c r="H217" s="400"/>
      <c r="I217" s="400"/>
      <c r="J217" s="400"/>
      <c r="K217" s="400"/>
      <c r="L217" s="400"/>
      <c r="M217" s="400"/>
      <c r="N217" s="400"/>
      <c r="O217" s="400"/>
      <c r="P217" s="400"/>
      <c r="Q217" s="400"/>
      <c r="R217" s="30">
        <v>1195</v>
      </c>
      <c r="S217" s="401"/>
      <c r="T217" s="401"/>
      <c r="U217" s="401"/>
      <c r="V217" s="401"/>
      <c r="W217" s="401"/>
      <c r="X217" s="119"/>
    </row>
    <row r="218" spans="1:24" s="2" customFormat="1" ht="14.25" customHeight="1" x14ac:dyDescent="0.25">
      <c r="A218"/>
      <c r="B218" s="414"/>
      <c r="C218" s="400" t="s">
        <v>258</v>
      </c>
      <c r="D218" s="400"/>
      <c r="E218" s="400"/>
      <c r="F218" s="400"/>
      <c r="G218" s="400"/>
      <c r="H218" s="400"/>
      <c r="I218" s="400"/>
      <c r="J218" s="400"/>
      <c r="K218" s="400"/>
      <c r="L218" s="400"/>
      <c r="M218" s="400"/>
      <c r="N218" s="400"/>
      <c r="O218" s="400"/>
      <c r="P218" s="400"/>
      <c r="Q218" s="400"/>
      <c r="R218" s="30">
        <v>1691</v>
      </c>
      <c r="S218" s="401"/>
      <c r="T218" s="401"/>
      <c r="U218" s="401"/>
      <c r="V218" s="401"/>
      <c r="W218" s="401"/>
      <c r="X218" s="119"/>
    </row>
    <row r="219" spans="1:24" s="2" customFormat="1" ht="14.25" customHeight="1" x14ac:dyDescent="0.25">
      <c r="A219"/>
      <c r="B219" s="414"/>
      <c r="C219" s="400" t="s">
        <v>259</v>
      </c>
      <c r="D219" s="400"/>
      <c r="E219" s="400"/>
      <c r="F219" s="400"/>
      <c r="G219" s="400"/>
      <c r="H219" s="400"/>
      <c r="I219" s="400"/>
      <c r="J219" s="400"/>
      <c r="K219" s="400"/>
      <c r="L219" s="400"/>
      <c r="M219" s="400"/>
      <c r="N219" s="400"/>
      <c r="O219" s="400"/>
      <c r="P219" s="400"/>
      <c r="Q219" s="400"/>
      <c r="R219" s="30">
        <v>1196</v>
      </c>
      <c r="S219" s="401"/>
      <c r="T219" s="401"/>
      <c r="U219" s="401"/>
      <c r="V219" s="401"/>
      <c r="W219" s="401"/>
      <c r="X219" s="119"/>
    </row>
    <row r="220" spans="1:24" s="2" customFormat="1" ht="14.25" customHeight="1" x14ac:dyDescent="0.25">
      <c r="A220"/>
      <c r="B220" s="414"/>
      <c r="C220" s="400" t="s">
        <v>260</v>
      </c>
      <c r="D220" s="400"/>
      <c r="E220" s="400"/>
      <c r="F220" s="400"/>
      <c r="G220" s="400"/>
      <c r="H220" s="400"/>
      <c r="I220" s="400"/>
      <c r="J220" s="400"/>
      <c r="K220" s="400"/>
      <c r="L220" s="400"/>
      <c r="M220" s="400"/>
      <c r="N220" s="400"/>
      <c r="O220" s="400"/>
      <c r="P220" s="400"/>
      <c r="Q220" s="400"/>
      <c r="R220" s="30">
        <v>1197</v>
      </c>
      <c r="S220" s="401"/>
      <c r="T220" s="401"/>
      <c r="U220" s="401"/>
      <c r="V220" s="401"/>
      <c r="W220" s="401"/>
      <c r="X220" s="119"/>
    </row>
    <row r="221" spans="1:24" s="2" customFormat="1" ht="14.25" customHeight="1" x14ac:dyDescent="0.25">
      <c r="A221"/>
      <c r="B221" s="414"/>
      <c r="C221" s="400" t="s">
        <v>261</v>
      </c>
      <c r="D221" s="400"/>
      <c r="E221" s="400"/>
      <c r="F221" s="400"/>
      <c r="G221" s="400"/>
      <c r="H221" s="400"/>
      <c r="I221" s="400"/>
      <c r="J221" s="400"/>
      <c r="K221" s="400"/>
      <c r="L221" s="400"/>
      <c r="M221" s="400"/>
      <c r="N221" s="400"/>
      <c r="O221" s="400"/>
      <c r="P221" s="400"/>
      <c r="Q221" s="400"/>
      <c r="R221" s="30">
        <v>1137</v>
      </c>
      <c r="S221" s="401"/>
      <c r="T221" s="401"/>
      <c r="U221" s="401"/>
      <c r="V221" s="401"/>
      <c r="W221" s="401"/>
      <c r="X221" s="119"/>
    </row>
    <row r="222" spans="1:24" s="2" customFormat="1" ht="14.25" customHeight="1" x14ac:dyDescent="0.25">
      <c r="A222"/>
      <c r="B222" s="414"/>
      <c r="C222" s="400" t="s">
        <v>262</v>
      </c>
      <c r="D222" s="400"/>
      <c r="E222" s="400"/>
      <c r="F222" s="400"/>
      <c r="G222" s="400"/>
      <c r="H222" s="400"/>
      <c r="I222" s="400"/>
      <c r="J222" s="400"/>
      <c r="K222" s="400"/>
      <c r="L222" s="400"/>
      <c r="M222" s="400"/>
      <c r="N222" s="400"/>
      <c r="O222" s="400"/>
      <c r="P222" s="400"/>
      <c r="Q222" s="400"/>
      <c r="R222" s="30">
        <v>238</v>
      </c>
      <c r="S222" s="401"/>
      <c r="T222" s="401"/>
      <c r="U222" s="401"/>
      <c r="V222" s="401"/>
      <c r="W222" s="401"/>
      <c r="X222" s="119"/>
    </row>
    <row r="223" spans="1:24" s="2" customFormat="1" ht="14.25" customHeight="1" x14ac:dyDescent="0.25">
      <c r="A223"/>
      <c r="B223" s="414"/>
      <c r="C223" s="400" t="s">
        <v>263</v>
      </c>
      <c r="D223" s="400"/>
      <c r="E223" s="400"/>
      <c r="F223" s="400"/>
      <c r="G223" s="400"/>
      <c r="H223" s="400"/>
      <c r="I223" s="400"/>
      <c r="J223" s="400"/>
      <c r="K223" s="400"/>
      <c r="L223" s="400"/>
      <c r="M223" s="400"/>
      <c r="N223" s="400"/>
      <c r="O223" s="400"/>
      <c r="P223" s="400"/>
      <c r="Q223" s="400"/>
      <c r="R223" s="30">
        <v>859</v>
      </c>
      <c r="S223" s="401"/>
      <c r="T223" s="401"/>
      <c r="U223" s="401"/>
      <c r="V223" s="401"/>
      <c r="W223" s="401"/>
      <c r="X223" s="120"/>
    </row>
    <row r="224" spans="1:24" s="2" customFormat="1" ht="14.25" customHeight="1" x14ac:dyDescent="0.25">
      <c r="A224"/>
      <c r="B224" s="414"/>
      <c r="C224" s="400" t="s">
        <v>264</v>
      </c>
      <c r="D224" s="400"/>
      <c r="E224" s="400"/>
      <c r="F224" s="400"/>
      <c r="G224" s="400"/>
      <c r="H224" s="400"/>
      <c r="I224" s="400"/>
      <c r="J224" s="400"/>
      <c r="K224" s="400"/>
      <c r="L224" s="400"/>
      <c r="M224" s="400"/>
      <c r="N224" s="400"/>
      <c r="O224" s="400"/>
      <c r="P224" s="400"/>
      <c r="Q224" s="400"/>
      <c r="R224" s="30">
        <v>1586</v>
      </c>
      <c r="S224" s="401"/>
      <c r="T224" s="401"/>
      <c r="U224" s="401"/>
      <c r="V224" s="401"/>
      <c r="W224" s="401"/>
      <c r="X224" s="120"/>
    </row>
    <row r="225" spans="1:37" s="2" customFormat="1" ht="14.25" customHeight="1" x14ac:dyDescent="0.25">
      <c r="A225"/>
      <c r="B225" s="398" t="s">
        <v>265</v>
      </c>
      <c r="C225" s="400" t="s">
        <v>266</v>
      </c>
      <c r="D225" s="400"/>
      <c r="E225" s="400"/>
      <c r="F225" s="400"/>
      <c r="G225" s="400"/>
      <c r="H225" s="400"/>
      <c r="I225" s="400"/>
      <c r="J225" s="400"/>
      <c r="K225" s="400"/>
      <c r="L225" s="400"/>
      <c r="M225" s="400"/>
      <c r="N225" s="400"/>
      <c r="O225" s="400"/>
      <c r="P225" s="400"/>
      <c r="Q225" s="400"/>
      <c r="R225" s="30">
        <v>1823</v>
      </c>
      <c r="S225" s="401"/>
      <c r="T225" s="401"/>
      <c r="U225" s="401"/>
      <c r="V225" s="401"/>
      <c r="W225" s="401"/>
      <c r="X225" s="119"/>
    </row>
    <row r="226" spans="1:37" s="2" customFormat="1" ht="14.25" customHeight="1" x14ac:dyDescent="0.25">
      <c r="A226"/>
      <c r="B226" s="398"/>
      <c r="C226" s="400" t="s">
        <v>267</v>
      </c>
      <c r="D226" s="400"/>
      <c r="E226" s="400"/>
      <c r="F226" s="400"/>
      <c r="G226" s="400"/>
      <c r="H226" s="400"/>
      <c r="I226" s="400"/>
      <c r="J226" s="400"/>
      <c r="K226" s="400"/>
      <c r="L226" s="400"/>
      <c r="M226" s="400"/>
      <c r="N226" s="400"/>
      <c r="O226" s="400"/>
      <c r="P226" s="400"/>
      <c r="Q226" s="400"/>
      <c r="R226" s="30">
        <v>1824</v>
      </c>
      <c r="S226" s="401"/>
      <c r="T226" s="401"/>
      <c r="U226" s="401"/>
      <c r="V226" s="401"/>
      <c r="W226" s="401"/>
      <c r="X226" s="119"/>
    </row>
    <row r="227" spans="1:37" s="2" customFormat="1" ht="14.25" customHeight="1" x14ac:dyDescent="0.25">
      <c r="A227"/>
      <c r="B227" s="398"/>
      <c r="C227" s="400" t="s">
        <v>268</v>
      </c>
      <c r="D227" s="400"/>
      <c r="E227" s="400"/>
      <c r="F227" s="400"/>
      <c r="G227" s="400"/>
      <c r="H227" s="400"/>
      <c r="I227" s="400"/>
      <c r="J227" s="400"/>
      <c r="K227" s="400"/>
      <c r="L227" s="400"/>
      <c r="M227" s="400"/>
      <c r="N227" s="400"/>
      <c r="O227" s="400"/>
      <c r="P227" s="400"/>
      <c r="Q227" s="400"/>
      <c r="R227" s="30">
        <v>1825</v>
      </c>
      <c r="S227" s="401"/>
      <c r="T227" s="401"/>
      <c r="U227" s="401"/>
      <c r="V227" s="401"/>
      <c r="W227" s="401"/>
      <c r="X227" s="120"/>
    </row>
    <row r="228" spans="1:37" s="2" customFormat="1" ht="14.25" customHeight="1" thickBot="1" x14ac:dyDescent="0.3">
      <c r="A228"/>
      <c r="B228" s="399"/>
      <c r="C228" s="402" t="s">
        <v>269</v>
      </c>
      <c r="D228" s="402"/>
      <c r="E228" s="402"/>
      <c r="F228" s="402"/>
      <c r="G228" s="402"/>
      <c r="H228" s="402"/>
      <c r="I228" s="402"/>
      <c r="J228" s="402"/>
      <c r="K228" s="402"/>
      <c r="L228" s="402"/>
      <c r="M228" s="402"/>
      <c r="N228" s="402"/>
      <c r="O228" s="402"/>
      <c r="P228" s="402"/>
      <c r="Q228" s="402"/>
      <c r="R228" s="75">
        <v>1826</v>
      </c>
      <c r="S228" s="403"/>
      <c r="T228" s="403"/>
      <c r="U228" s="403"/>
      <c r="V228" s="403"/>
      <c r="W228" s="403"/>
      <c r="X228" s="121"/>
    </row>
    <row r="229" spans="1:37" s="2" customFormat="1" ht="15.75" thickBot="1" x14ac:dyDescent="0.3">
      <c r="A229"/>
    </row>
    <row r="230" spans="1:37" s="2" customFormat="1" ht="8.25" customHeight="1" x14ac:dyDescent="0.25">
      <c r="A230"/>
      <c r="B230" s="238" t="s">
        <v>270</v>
      </c>
      <c r="C230" s="239"/>
      <c r="D230" s="239"/>
      <c r="E230" s="239"/>
      <c r="F230" s="239"/>
      <c r="G230" s="239"/>
      <c r="H230" s="239"/>
      <c r="I230" s="239"/>
      <c r="J230" s="239"/>
      <c r="K230" s="239"/>
      <c r="L230" s="239"/>
      <c r="M230" s="239"/>
      <c r="N230" s="239"/>
      <c r="O230" s="239"/>
      <c r="P230" s="239"/>
      <c r="Q230" s="239"/>
      <c r="R230" s="239"/>
      <c r="S230" s="239"/>
      <c r="T230" s="239"/>
      <c r="U230" s="239"/>
      <c r="V230" s="239"/>
      <c r="W230" s="239"/>
      <c r="X230" s="239"/>
      <c r="Y230" s="239"/>
      <c r="Z230" s="239"/>
      <c r="AA230" s="239"/>
      <c r="AB230" s="239"/>
      <c r="AC230" s="239"/>
      <c r="AD230" s="239"/>
      <c r="AE230" s="239"/>
      <c r="AF230" s="239"/>
      <c r="AG230" s="239"/>
      <c r="AH230" s="239"/>
      <c r="AI230" s="239"/>
      <c r="AJ230" s="239"/>
      <c r="AK230" s="240"/>
    </row>
    <row r="231" spans="1:37" s="2" customFormat="1" ht="12" customHeight="1" thickBot="1" x14ac:dyDescent="0.3">
      <c r="A231"/>
      <c r="B231" s="241"/>
      <c r="C231" s="242"/>
      <c r="D231" s="242"/>
      <c r="E231" s="242"/>
      <c r="F231" s="242"/>
      <c r="G231" s="242"/>
      <c r="H231" s="242"/>
      <c r="I231" s="242"/>
      <c r="J231" s="242"/>
      <c r="K231" s="242"/>
      <c r="L231" s="242"/>
      <c r="M231" s="242"/>
      <c r="N231" s="242"/>
      <c r="O231" s="242"/>
      <c r="P231" s="242"/>
      <c r="Q231" s="242"/>
      <c r="R231" s="242"/>
      <c r="S231" s="242"/>
      <c r="T231" s="242"/>
      <c r="U231" s="242"/>
      <c r="V231" s="242"/>
      <c r="W231" s="242"/>
      <c r="X231" s="242"/>
      <c r="Y231" s="242"/>
      <c r="Z231" s="242"/>
      <c r="AA231" s="242"/>
      <c r="AB231" s="242"/>
      <c r="AC231" s="242"/>
      <c r="AD231" s="242"/>
      <c r="AE231" s="242"/>
      <c r="AF231" s="242"/>
      <c r="AG231" s="242"/>
      <c r="AH231" s="242"/>
      <c r="AI231" s="242"/>
      <c r="AJ231" s="242"/>
      <c r="AK231" s="243"/>
    </row>
    <row r="232" spans="1:37" s="2" customFormat="1" ht="13.5" customHeight="1" x14ac:dyDescent="0.25">
      <c r="A232"/>
      <c r="B232" s="404" t="s">
        <v>271</v>
      </c>
      <c r="C232" s="405"/>
      <c r="D232" s="405"/>
      <c r="E232" s="405"/>
      <c r="F232" s="405"/>
      <c r="G232" s="405"/>
      <c r="H232" s="405"/>
      <c r="I232" s="405"/>
      <c r="J232" s="405"/>
      <c r="K232" s="405"/>
      <c r="L232" s="405"/>
      <c r="M232" s="405" t="s">
        <v>272</v>
      </c>
      <c r="N232" s="405"/>
      <c r="O232" s="405"/>
      <c r="P232" s="405"/>
      <c r="Q232" s="405"/>
      <c r="R232" s="405"/>
      <c r="S232" s="408" t="s">
        <v>273</v>
      </c>
      <c r="T232" s="408"/>
      <c r="U232" s="408"/>
      <c r="V232" s="408"/>
      <c r="W232" s="408"/>
      <c r="X232" s="408"/>
      <c r="Y232" s="410" t="s">
        <v>274</v>
      </c>
      <c r="Z232" s="410"/>
      <c r="AA232" s="410"/>
      <c r="AB232" s="410"/>
      <c r="AC232" s="410"/>
      <c r="AD232" s="410"/>
      <c r="AE232" s="410"/>
      <c r="AF232" s="410"/>
      <c r="AG232" s="410"/>
      <c r="AH232" s="410"/>
      <c r="AI232" s="410"/>
      <c r="AJ232" s="410"/>
      <c r="AK232" s="411"/>
    </row>
    <row r="233" spans="1:37" s="2" customFormat="1" ht="13.5" customHeight="1" x14ac:dyDescent="0.25">
      <c r="A233"/>
      <c r="B233" s="406"/>
      <c r="C233" s="407"/>
      <c r="D233" s="407"/>
      <c r="E233" s="407"/>
      <c r="F233" s="407"/>
      <c r="G233" s="407"/>
      <c r="H233" s="407"/>
      <c r="I233" s="407"/>
      <c r="J233" s="407"/>
      <c r="K233" s="407"/>
      <c r="L233" s="407"/>
      <c r="M233" s="407"/>
      <c r="N233" s="407"/>
      <c r="O233" s="407"/>
      <c r="P233" s="407"/>
      <c r="Q233" s="407"/>
      <c r="R233" s="407"/>
      <c r="S233" s="409"/>
      <c r="T233" s="409"/>
      <c r="U233" s="409"/>
      <c r="V233" s="409"/>
      <c r="W233" s="409"/>
      <c r="X233" s="409"/>
      <c r="Y233" s="413" t="s">
        <v>275</v>
      </c>
      <c r="Z233" s="413"/>
      <c r="AA233" s="413"/>
      <c r="AB233" s="413"/>
      <c r="AC233" s="413"/>
      <c r="AD233" s="413"/>
      <c r="AE233" s="413" t="s">
        <v>276</v>
      </c>
      <c r="AF233" s="413"/>
      <c r="AG233" s="413"/>
      <c r="AH233" s="413"/>
      <c r="AI233" s="413"/>
      <c r="AJ233" s="413"/>
      <c r="AK233" s="412"/>
    </row>
    <row r="234" spans="1:37" s="2" customFormat="1" ht="43.5" customHeight="1" x14ac:dyDescent="0.25">
      <c r="A234"/>
      <c r="B234" s="582" t="s">
        <v>601</v>
      </c>
      <c r="C234" s="583"/>
      <c r="D234" s="583"/>
      <c r="E234" s="583"/>
      <c r="F234" s="583"/>
      <c r="G234" s="583"/>
      <c r="H234" s="583"/>
      <c r="I234" s="583"/>
      <c r="J234" s="583"/>
      <c r="K234" s="583"/>
      <c r="L234" s="583"/>
      <c r="M234" s="32">
        <v>1008</v>
      </c>
      <c r="N234" s="584"/>
      <c r="O234" s="584"/>
      <c r="P234" s="584"/>
      <c r="Q234" s="584"/>
      <c r="R234" s="584"/>
      <c r="S234" s="32">
        <v>1009</v>
      </c>
      <c r="T234" s="585"/>
      <c r="U234" s="585"/>
      <c r="V234" s="585"/>
      <c r="W234" s="585"/>
      <c r="X234" s="585"/>
      <c r="Y234" s="32">
        <v>1010</v>
      </c>
      <c r="Z234" s="585"/>
      <c r="AA234" s="585"/>
      <c r="AB234" s="585"/>
      <c r="AC234" s="585"/>
      <c r="AD234" s="585"/>
      <c r="AE234" s="32">
        <v>1356</v>
      </c>
      <c r="AF234" s="586"/>
      <c r="AG234" s="586"/>
      <c r="AH234" s="586"/>
      <c r="AI234" s="586"/>
      <c r="AJ234" s="586"/>
      <c r="AK234" s="55" t="s">
        <v>10</v>
      </c>
    </row>
    <row r="235" spans="1:37" s="2" customFormat="1" ht="26.1" customHeight="1" x14ac:dyDescent="0.25">
      <c r="A235"/>
      <c r="B235" s="386" t="s">
        <v>277</v>
      </c>
      <c r="C235" s="387"/>
      <c r="D235" s="387"/>
      <c r="E235" s="387"/>
      <c r="F235" s="387"/>
      <c r="G235" s="387"/>
      <c r="H235" s="387"/>
      <c r="I235" s="387"/>
      <c r="J235" s="387"/>
      <c r="K235" s="387"/>
      <c r="L235" s="387"/>
      <c r="M235" s="31">
        <v>1011</v>
      </c>
      <c r="N235" s="388"/>
      <c r="O235" s="388"/>
      <c r="P235" s="388"/>
      <c r="Q235" s="388"/>
      <c r="R235" s="388"/>
      <c r="S235" s="31">
        <v>1012</v>
      </c>
      <c r="T235" s="389"/>
      <c r="U235" s="389"/>
      <c r="V235" s="389"/>
      <c r="W235" s="389"/>
      <c r="X235" s="389"/>
      <c r="Y235" s="31">
        <v>1013</v>
      </c>
      <c r="Z235" s="389"/>
      <c r="AA235" s="389"/>
      <c r="AB235" s="389"/>
      <c r="AC235" s="389"/>
      <c r="AD235" s="389"/>
      <c r="AE235" s="31">
        <v>1357</v>
      </c>
      <c r="AF235" s="587"/>
      <c r="AG235" s="587"/>
      <c r="AH235" s="587"/>
      <c r="AI235" s="587"/>
      <c r="AJ235" s="587"/>
      <c r="AK235" s="56" t="s">
        <v>29</v>
      </c>
    </row>
    <row r="236" spans="1:37" s="2" customFormat="1" ht="46.5" customHeight="1" x14ac:dyDescent="0.25">
      <c r="A236"/>
      <c r="B236" s="396" t="s">
        <v>278</v>
      </c>
      <c r="C236" s="397"/>
      <c r="D236" s="397"/>
      <c r="E236" s="397"/>
      <c r="F236" s="397"/>
      <c r="G236" s="397"/>
      <c r="H236" s="397"/>
      <c r="I236" s="397"/>
      <c r="J236" s="397"/>
      <c r="K236" s="397"/>
      <c r="L236" s="397"/>
      <c r="M236" s="31">
        <v>1358</v>
      </c>
      <c r="N236" s="579"/>
      <c r="O236" s="579"/>
      <c r="P236" s="579"/>
      <c r="Q236" s="579"/>
      <c r="R236" s="579"/>
      <c r="S236" s="31">
        <v>1359</v>
      </c>
      <c r="T236" s="580"/>
      <c r="U236" s="580"/>
      <c r="V236" s="580"/>
      <c r="W236" s="580"/>
      <c r="X236" s="580"/>
      <c r="Y236" s="31">
        <v>1360</v>
      </c>
      <c r="Z236" s="580"/>
      <c r="AA236" s="580"/>
      <c r="AB236" s="580"/>
      <c r="AC236" s="580"/>
      <c r="AD236" s="580"/>
      <c r="AE236" s="31">
        <v>1361</v>
      </c>
      <c r="AF236" s="581"/>
      <c r="AG236" s="581"/>
      <c r="AH236" s="581"/>
      <c r="AI236" s="581"/>
      <c r="AJ236" s="581"/>
      <c r="AK236" s="55" t="s">
        <v>10</v>
      </c>
    </row>
    <row r="237" spans="1:37" s="2" customFormat="1" ht="26.1" customHeight="1" x14ac:dyDescent="0.25">
      <c r="A237"/>
      <c r="B237" s="386" t="s">
        <v>277</v>
      </c>
      <c r="C237" s="387"/>
      <c r="D237" s="387"/>
      <c r="E237" s="387"/>
      <c r="F237" s="387"/>
      <c r="G237" s="387"/>
      <c r="H237" s="387"/>
      <c r="I237" s="387"/>
      <c r="J237" s="387"/>
      <c r="K237" s="387"/>
      <c r="L237" s="387"/>
      <c r="M237" s="31">
        <v>1184</v>
      </c>
      <c r="N237" s="388"/>
      <c r="O237" s="388"/>
      <c r="P237" s="388"/>
      <c r="Q237" s="388"/>
      <c r="R237" s="388"/>
      <c r="S237" s="31">
        <v>1362</v>
      </c>
      <c r="T237" s="588"/>
      <c r="U237" s="588"/>
      <c r="V237" s="588"/>
      <c r="W237" s="588"/>
      <c r="X237" s="588"/>
      <c r="Y237" s="31">
        <v>1363</v>
      </c>
      <c r="Z237" s="588"/>
      <c r="AA237" s="588"/>
      <c r="AB237" s="588"/>
      <c r="AC237" s="588"/>
      <c r="AD237" s="588"/>
      <c r="AE237" s="31">
        <v>1364</v>
      </c>
      <c r="AF237" s="589"/>
      <c r="AG237" s="589"/>
      <c r="AH237" s="589"/>
      <c r="AI237" s="589"/>
      <c r="AJ237" s="589"/>
      <c r="AK237" s="56" t="s">
        <v>29</v>
      </c>
    </row>
    <row r="238" spans="1:37" s="2" customFormat="1" ht="26.1" customHeight="1" x14ac:dyDescent="0.25">
      <c r="A238"/>
      <c r="B238" s="396" t="s">
        <v>279</v>
      </c>
      <c r="C238" s="397"/>
      <c r="D238" s="397"/>
      <c r="E238" s="397"/>
      <c r="F238" s="397"/>
      <c r="G238" s="397"/>
      <c r="H238" s="397"/>
      <c r="I238" s="397"/>
      <c r="J238" s="397"/>
      <c r="K238" s="397"/>
      <c r="L238" s="397"/>
      <c r="M238" s="31">
        <f>+AE237+1</f>
        <v>1365</v>
      </c>
      <c r="N238" s="579"/>
      <c r="O238" s="579"/>
      <c r="P238" s="579"/>
      <c r="Q238" s="579"/>
      <c r="R238" s="579"/>
      <c r="S238" s="31">
        <v>1366</v>
      </c>
      <c r="T238" s="384"/>
      <c r="U238" s="384"/>
      <c r="V238" s="384"/>
      <c r="W238" s="384"/>
      <c r="X238" s="384"/>
      <c r="Y238" s="31">
        <v>1367</v>
      </c>
      <c r="Z238" s="384"/>
      <c r="AA238" s="384"/>
      <c r="AB238" s="384"/>
      <c r="AC238" s="384"/>
      <c r="AD238" s="384"/>
      <c r="AE238" s="385"/>
      <c r="AF238" s="385"/>
      <c r="AG238" s="385"/>
      <c r="AH238" s="385"/>
      <c r="AI238" s="385"/>
      <c r="AJ238" s="385"/>
      <c r="AK238" s="55" t="s">
        <v>10</v>
      </c>
    </row>
    <row r="239" spans="1:37" s="2" customFormat="1" ht="26.1" customHeight="1" x14ac:dyDescent="0.25">
      <c r="A239"/>
      <c r="B239" s="386" t="s">
        <v>277</v>
      </c>
      <c r="C239" s="387"/>
      <c r="D239" s="387"/>
      <c r="E239" s="387"/>
      <c r="F239" s="387"/>
      <c r="G239" s="387"/>
      <c r="H239" s="387"/>
      <c r="I239" s="387"/>
      <c r="J239" s="387"/>
      <c r="K239" s="387"/>
      <c r="L239" s="387"/>
      <c r="M239" s="31">
        <v>1185</v>
      </c>
      <c r="N239" s="388"/>
      <c r="O239" s="388"/>
      <c r="P239" s="388"/>
      <c r="Q239" s="388"/>
      <c r="R239" s="388"/>
      <c r="S239" s="31">
        <v>1369</v>
      </c>
      <c r="T239" s="389"/>
      <c r="U239" s="389"/>
      <c r="V239" s="389"/>
      <c r="W239" s="389"/>
      <c r="X239" s="389"/>
      <c r="Y239" s="31">
        <v>1370</v>
      </c>
      <c r="Z239" s="389"/>
      <c r="AA239" s="389"/>
      <c r="AB239" s="389"/>
      <c r="AC239" s="389"/>
      <c r="AD239" s="389"/>
      <c r="AE239" s="385"/>
      <c r="AF239" s="385"/>
      <c r="AG239" s="385"/>
      <c r="AH239" s="385"/>
      <c r="AI239" s="385"/>
      <c r="AJ239" s="385"/>
      <c r="AK239" s="56" t="s">
        <v>29</v>
      </c>
    </row>
    <row r="240" spans="1:37" s="2" customFormat="1" ht="26.1" customHeight="1" thickBot="1" x14ac:dyDescent="0.3">
      <c r="A240"/>
      <c r="B240" s="390" t="s">
        <v>280</v>
      </c>
      <c r="C240" s="391"/>
      <c r="D240" s="391"/>
      <c r="E240" s="391"/>
      <c r="F240" s="391"/>
      <c r="G240" s="391"/>
      <c r="H240" s="391"/>
      <c r="I240" s="391"/>
      <c r="J240" s="391"/>
      <c r="K240" s="391"/>
      <c r="L240" s="391"/>
      <c r="M240" s="76">
        <v>1096</v>
      </c>
      <c r="N240" s="392"/>
      <c r="O240" s="392"/>
      <c r="P240" s="392"/>
      <c r="Q240" s="392"/>
      <c r="R240" s="392"/>
      <c r="S240" s="76">
        <v>1097</v>
      </c>
      <c r="T240" s="393"/>
      <c r="U240" s="393"/>
      <c r="V240" s="393"/>
      <c r="W240" s="393"/>
      <c r="X240" s="393"/>
      <c r="Y240" s="76">
        <v>1106</v>
      </c>
      <c r="Z240" s="393"/>
      <c r="AA240" s="393"/>
      <c r="AB240" s="393"/>
      <c r="AC240" s="393"/>
      <c r="AD240" s="393"/>
      <c r="AE240" s="76">
        <v>1372</v>
      </c>
      <c r="AF240" s="394"/>
      <c r="AG240" s="394"/>
      <c r="AH240" s="394"/>
      <c r="AI240" s="394"/>
      <c r="AJ240" s="394"/>
      <c r="AK240" s="66" t="s">
        <v>33</v>
      </c>
    </row>
    <row r="241" spans="1:34" s="2" customFormat="1" ht="15.75" thickBot="1" x14ac:dyDescent="0.3">
      <c r="A241"/>
    </row>
    <row r="242" spans="1:34" s="2" customFormat="1" x14ac:dyDescent="0.25">
      <c r="A242"/>
      <c r="B242" s="238" t="s">
        <v>281</v>
      </c>
      <c r="C242" s="239"/>
      <c r="D242" s="239"/>
      <c r="E242" s="239"/>
      <c r="F242" s="239"/>
      <c r="G242" s="239"/>
      <c r="H242" s="239"/>
      <c r="I242" s="239"/>
      <c r="J242" s="239"/>
      <c r="K242" s="239"/>
      <c r="L242" s="239"/>
      <c r="M242" s="239"/>
      <c r="N242" s="239"/>
      <c r="O242" s="239"/>
      <c r="P242" s="239"/>
      <c r="Q242" s="239"/>
      <c r="R242" s="239"/>
      <c r="S242" s="239"/>
      <c r="T242" s="239"/>
      <c r="U242" s="239"/>
      <c r="V242" s="239"/>
      <c r="W242" s="239"/>
      <c r="X242" s="239"/>
      <c r="Y242" s="239"/>
      <c r="Z242" s="239"/>
      <c r="AA242" s="239"/>
      <c r="AB242" s="239"/>
      <c r="AC242" s="239"/>
      <c r="AD242" s="239"/>
      <c r="AE242" s="239"/>
      <c r="AF242" s="239"/>
      <c r="AG242" s="239"/>
      <c r="AH242" s="240"/>
    </row>
    <row r="243" spans="1:34" s="2" customFormat="1" ht="15.75" thickBot="1" x14ac:dyDescent="0.3">
      <c r="A243"/>
      <c r="B243" s="241"/>
      <c r="C243" s="242"/>
      <c r="D243" s="242"/>
      <c r="E243" s="242"/>
      <c r="F243" s="242"/>
      <c r="G243" s="242"/>
      <c r="H243" s="242"/>
      <c r="I243" s="242"/>
      <c r="J243" s="242"/>
      <c r="K243" s="242"/>
      <c r="L243" s="242"/>
      <c r="M243" s="242"/>
      <c r="N243" s="242"/>
      <c r="O243" s="242"/>
      <c r="P243" s="242"/>
      <c r="Q243" s="242"/>
      <c r="R243" s="242"/>
      <c r="S243" s="242"/>
      <c r="T243" s="242"/>
      <c r="U243" s="242"/>
      <c r="V243" s="242"/>
      <c r="W243" s="242"/>
      <c r="X243" s="242"/>
      <c r="Y243" s="242"/>
      <c r="Z243" s="242"/>
      <c r="AA243" s="242"/>
      <c r="AB243" s="242"/>
      <c r="AC243" s="242"/>
      <c r="AD243" s="242"/>
      <c r="AE243" s="242"/>
      <c r="AF243" s="242"/>
      <c r="AG243" s="242"/>
      <c r="AH243" s="243"/>
    </row>
    <row r="244" spans="1:34" s="2" customFormat="1" x14ac:dyDescent="0.25">
      <c r="A244"/>
      <c r="B244" s="244" t="s">
        <v>282</v>
      </c>
      <c r="C244" s="245"/>
      <c r="D244" s="248" t="s">
        <v>283</v>
      </c>
      <c r="E244" s="249"/>
      <c r="F244" s="249"/>
      <c r="G244" s="249"/>
      <c r="H244" s="249"/>
      <c r="I244" s="249"/>
      <c r="J244" s="249"/>
      <c r="K244" s="249"/>
      <c r="L244" s="249"/>
      <c r="M244" s="249"/>
      <c r="N244" s="249"/>
      <c r="O244" s="249"/>
      <c r="P244" s="249" t="s">
        <v>284</v>
      </c>
      <c r="Q244" s="249"/>
      <c r="R244" s="249"/>
      <c r="S244" s="249"/>
      <c r="T244" s="249"/>
      <c r="U244" s="249"/>
      <c r="V244" s="249" t="s">
        <v>285</v>
      </c>
      <c r="W244" s="249"/>
      <c r="X244" s="249"/>
      <c r="Y244" s="249"/>
      <c r="Z244" s="249"/>
      <c r="AA244" s="249"/>
      <c r="AB244" s="249" t="s">
        <v>286</v>
      </c>
      <c r="AC244" s="249"/>
      <c r="AD244" s="249"/>
      <c r="AE244" s="249"/>
      <c r="AF244" s="249"/>
      <c r="AG244" s="249"/>
      <c r="AH244" s="252"/>
    </row>
    <row r="245" spans="1:34" s="2" customFormat="1" x14ac:dyDescent="0.25">
      <c r="A245"/>
      <c r="B245" s="246"/>
      <c r="C245" s="247"/>
      <c r="D245" s="250"/>
      <c r="E245" s="251"/>
      <c r="F245" s="251"/>
      <c r="G245" s="251"/>
      <c r="H245" s="251"/>
      <c r="I245" s="251"/>
      <c r="J245" s="251"/>
      <c r="K245" s="251"/>
      <c r="L245" s="251"/>
      <c r="M245" s="251"/>
      <c r="N245" s="251"/>
      <c r="O245" s="251"/>
      <c r="P245" s="251"/>
      <c r="Q245" s="251"/>
      <c r="R245" s="251"/>
      <c r="S245" s="251"/>
      <c r="T245" s="251"/>
      <c r="U245" s="251"/>
      <c r="V245" s="251"/>
      <c r="W245" s="251"/>
      <c r="X245" s="251"/>
      <c r="Y245" s="251"/>
      <c r="Z245" s="251"/>
      <c r="AA245" s="251"/>
      <c r="AB245" s="251"/>
      <c r="AC245" s="251"/>
      <c r="AD245" s="251"/>
      <c r="AE245" s="251"/>
      <c r="AF245" s="251"/>
      <c r="AG245" s="251"/>
      <c r="AH245" s="253"/>
    </row>
    <row r="246" spans="1:34" s="4" customFormat="1" ht="15.75" customHeight="1" x14ac:dyDescent="0.25">
      <c r="A246" s="20"/>
      <c r="B246" s="246"/>
      <c r="C246" s="247"/>
      <c r="D246" s="204" t="s">
        <v>287</v>
      </c>
      <c r="E246" s="205"/>
      <c r="F246" s="205"/>
      <c r="G246" s="205"/>
      <c r="H246" s="205"/>
      <c r="I246" s="205"/>
      <c r="J246" s="205"/>
      <c r="K246" s="205"/>
      <c r="L246" s="205"/>
      <c r="M246" s="205"/>
      <c r="N246" s="205"/>
      <c r="O246" s="205"/>
      <c r="P246" s="8">
        <v>994</v>
      </c>
      <c r="Q246" s="254"/>
      <c r="R246" s="254"/>
      <c r="S246" s="254"/>
      <c r="T246" s="254"/>
      <c r="U246" s="254"/>
      <c r="V246" s="8">
        <v>876</v>
      </c>
      <c r="W246" s="254"/>
      <c r="X246" s="254"/>
      <c r="Y246" s="254"/>
      <c r="Z246" s="254"/>
      <c r="AA246" s="254"/>
      <c r="AB246" s="8">
        <v>898</v>
      </c>
      <c r="AC246" s="254"/>
      <c r="AD246" s="254"/>
      <c r="AE246" s="254"/>
      <c r="AF246" s="254"/>
      <c r="AG246" s="254"/>
      <c r="AH246" s="124"/>
    </row>
    <row r="247" spans="1:34" s="4" customFormat="1" ht="15.75" customHeight="1" x14ac:dyDescent="0.25">
      <c r="A247" s="20"/>
      <c r="B247" s="246"/>
      <c r="C247" s="247"/>
      <c r="D247" s="204" t="s">
        <v>288</v>
      </c>
      <c r="E247" s="205"/>
      <c r="F247" s="205"/>
      <c r="G247" s="205"/>
      <c r="H247" s="205"/>
      <c r="I247" s="205"/>
      <c r="J247" s="205"/>
      <c r="K247" s="205"/>
      <c r="L247" s="205"/>
      <c r="M247" s="205"/>
      <c r="N247" s="205"/>
      <c r="O247" s="205"/>
      <c r="P247" s="8">
        <v>986</v>
      </c>
      <c r="Q247" s="254"/>
      <c r="R247" s="254"/>
      <c r="S247" s="254"/>
      <c r="T247" s="254"/>
      <c r="U247" s="254"/>
      <c r="V247" s="8">
        <v>990</v>
      </c>
      <c r="W247" s="254"/>
      <c r="X247" s="254"/>
      <c r="Y247" s="254"/>
      <c r="Z247" s="254"/>
      <c r="AA247" s="254"/>
      <c r="AB247" s="8">
        <v>373</v>
      </c>
      <c r="AC247" s="254"/>
      <c r="AD247" s="254"/>
      <c r="AE247" s="254"/>
      <c r="AF247" s="254"/>
      <c r="AG247" s="254"/>
      <c r="AH247" s="124"/>
    </row>
    <row r="248" spans="1:34" s="4" customFormat="1" ht="15.75" customHeight="1" x14ac:dyDescent="0.25">
      <c r="A248" s="20"/>
      <c r="B248" s="246"/>
      <c r="C248" s="247"/>
      <c r="D248" s="204" t="s">
        <v>289</v>
      </c>
      <c r="E248" s="205"/>
      <c r="F248" s="205"/>
      <c r="G248" s="205"/>
      <c r="H248" s="205"/>
      <c r="I248" s="205"/>
      <c r="J248" s="205"/>
      <c r="K248" s="205"/>
      <c r="L248" s="205"/>
      <c r="M248" s="205"/>
      <c r="N248" s="205"/>
      <c r="O248" s="205"/>
      <c r="P248" s="8">
        <v>987</v>
      </c>
      <c r="Q248" s="254"/>
      <c r="R248" s="254"/>
      <c r="S248" s="254"/>
      <c r="T248" s="254"/>
      <c r="U248" s="254"/>
      <c r="V248" s="8">
        <v>991</v>
      </c>
      <c r="W248" s="254"/>
      <c r="X248" s="254"/>
      <c r="Y248" s="254"/>
      <c r="Z248" s="254"/>
      <c r="AA248" s="254"/>
      <c r="AB248" s="8">
        <v>382</v>
      </c>
      <c r="AC248" s="254"/>
      <c r="AD248" s="254"/>
      <c r="AE248" s="254"/>
      <c r="AF248" s="254"/>
      <c r="AG248" s="254"/>
      <c r="AH248" s="124"/>
    </row>
    <row r="249" spans="1:34" s="4" customFormat="1" ht="15.75" customHeight="1" x14ac:dyDescent="0.25">
      <c r="A249" s="20"/>
      <c r="B249" s="246"/>
      <c r="C249" s="247"/>
      <c r="D249" s="204" t="s">
        <v>290</v>
      </c>
      <c r="E249" s="205"/>
      <c r="F249" s="205"/>
      <c r="G249" s="205"/>
      <c r="H249" s="205"/>
      <c r="I249" s="205"/>
      <c r="J249" s="205"/>
      <c r="K249" s="205"/>
      <c r="L249" s="205"/>
      <c r="M249" s="205"/>
      <c r="N249" s="205"/>
      <c r="O249" s="205"/>
      <c r="P249" s="8">
        <v>988</v>
      </c>
      <c r="Q249" s="254"/>
      <c r="R249" s="254"/>
      <c r="S249" s="254"/>
      <c r="T249" s="254"/>
      <c r="U249" s="254"/>
      <c r="V249" s="8">
        <v>1001</v>
      </c>
      <c r="W249" s="254"/>
      <c r="X249" s="254"/>
      <c r="Y249" s="254"/>
      <c r="Z249" s="254"/>
      <c r="AA249" s="254"/>
      <c r="AB249" s="8">
        <v>761</v>
      </c>
      <c r="AC249" s="254"/>
      <c r="AD249" s="254"/>
      <c r="AE249" s="254"/>
      <c r="AF249" s="254"/>
      <c r="AG249" s="254"/>
      <c r="AH249" s="124"/>
    </row>
    <row r="250" spans="1:34" s="4" customFormat="1" ht="15.75" customHeight="1" x14ac:dyDescent="0.25">
      <c r="A250" s="20"/>
      <c r="B250" s="246"/>
      <c r="C250" s="247"/>
      <c r="D250" s="204" t="s">
        <v>291</v>
      </c>
      <c r="E250" s="205"/>
      <c r="F250" s="205"/>
      <c r="G250" s="205"/>
      <c r="H250" s="205"/>
      <c r="I250" s="205"/>
      <c r="J250" s="205"/>
      <c r="K250" s="205"/>
      <c r="L250" s="205"/>
      <c r="M250" s="205"/>
      <c r="N250" s="205"/>
      <c r="O250" s="205"/>
      <c r="P250" s="8">
        <v>792</v>
      </c>
      <c r="Q250" s="254"/>
      <c r="R250" s="254"/>
      <c r="S250" s="254"/>
      <c r="T250" s="254"/>
      <c r="U250" s="254"/>
      <c r="V250" s="8">
        <v>794</v>
      </c>
      <c r="W250" s="254"/>
      <c r="X250" s="254"/>
      <c r="Y250" s="254"/>
      <c r="Z250" s="254"/>
      <c r="AA250" s="254"/>
      <c r="AB250" s="8">
        <v>773</v>
      </c>
      <c r="AC250" s="254"/>
      <c r="AD250" s="254"/>
      <c r="AE250" s="254"/>
      <c r="AF250" s="254"/>
      <c r="AG250" s="254"/>
      <c r="AH250" s="124"/>
    </row>
    <row r="251" spans="1:34" s="4" customFormat="1" ht="15.75" customHeight="1" x14ac:dyDescent="0.25">
      <c r="A251" s="20"/>
      <c r="B251" s="246"/>
      <c r="C251" s="247"/>
      <c r="D251" s="395" t="s">
        <v>292</v>
      </c>
      <c r="E251" s="380"/>
      <c r="F251" s="380"/>
      <c r="G251" s="380"/>
      <c r="H251" s="380"/>
      <c r="I251" s="380"/>
      <c r="J251" s="380"/>
      <c r="K251" s="380"/>
      <c r="L251" s="380"/>
      <c r="M251" s="380"/>
      <c r="N251" s="380"/>
      <c r="O251" s="380"/>
      <c r="P251" s="380"/>
      <c r="Q251" s="380"/>
      <c r="R251" s="380"/>
      <c r="S251" s="380"/>
      <c r="T251" s="380"/>
      <c r="U251" s="380"/>
      <c r="V251" s="380"/>
      <c r="W251" s="380"/>
      <c r="X251" s="380"/>
      <c r="Y251" s="380"/>
      <c r="Z251" s="380"/>
      <c r="AA251" s="380"/>
      <c r="AB251" s="8">
        <v>365</v>
      </c>
      <c r="AC251" s="254"/>
      <c r="AD251" s="254"/>
      <c r="AE251" s="254"/>
      <c r="AF251" s="254"/>
      <c r="AG251" s="254"/>
      <c r="AH251" s="124"/>
    </row>
    <row r="252" spans="1:34" s="4" customFormat="1" ht="15.75" customHeight="1" x14ac:dyDescent="0.25">
      <c r="A252" s="20"/>
      <c r="B252" s="246"/>
      <c r="C252" s="247"/>
      <c r="D252" s="395" t="s">
        <v>293</v>
      </c>
      <c r="E252" s="380"/>
      <c r="F252" s="380"/>
      <c r="G252" s="380"/>
      <c r="H252" s="380"/>
      <c r="I252" s="380"/>
      <c r="J252" s="380"/>
      <c r="K252" s="380"/>
      <c r="L252" s="380"/>
      <c r="M252" s="380"/>
      <c r="N252" s="380"/>
      <c r="O252" s="380"/>
      <c r="P252" s="380"/>
      <c r="Q252" s="380"/>
      <c r="R252" s="380"/>
      <c r="S252" s="380"/>
      <c r="T252" s="380"/>
      <c r="U252" s="380"/>
      <c r="V252" s="380"/>
      <c r="W252" s="380"/>
      <c r="X252" s="380"/>
      <c r="Y252" s="380"/>
      <c r="Z252" s="380"/>
      <c r="AA252" s="380"/>
      <c r="AB252" s="8">
        <v>366</v>
      </c>
      <c r="AC252" s="254"/>
      <c r="AD252" s="254"/>
      <c r="AE252" s="254"/>
      <c r="AF252" s="254"/>
      <c r="AG252" s="254"/>
      <c r="AH252" s="124"/>
    </row>
    <row r="253" spans="1:34" s="4" customFormat="1" ht="15.75" customHeight="1" x14ac:dyDescent="0.25">
      <c r="A253" s="20"/>
      <c r="B253" s="246"/>
      <c r="C253" s="247"/>
      <c r="D253" s="395" t="s">
        <v>294</v>
      </c>
      <c r="E253" s="380"/>
      <c r="F253" s="380"/>
      <c r="G253" s="380"/>
      <c r="H253" s="380"/>
      <c r="I253" s="380"/>
      <c r="J253" s="380"/>
      <c r="K253" s="380"/>
      <c r="L253" s="380"/>
      <c r="M253" s="380"/>
      <c r="N253" s="380"/>
      <c r="O253" s="380"/>
      <c r="P253" s="380"/>
      <c r="Q253" s="380"/>
      <c r="R253" s="380"/>
      <c r="S253" s="380"/>
      <c r="T253" s="380"/>
      <c r="U253" s="380"/>
      <c r="V253" s="380"/>
      <c r="W253" s="380"/>
      <c r="X253" s="380"/>
      <c r="Y253" s="380"/>
      <c r="Z253" s="380"/>
      <c r="AA253" s="380"/>
      <c r="AB253" s="8">
        <v>392</v>
      </c>
      <c r="AC253" s="254"/>
      <c r="AD253" s="254"/>
      <c r="AE253" s="254"/>
      <c r="AF253" s="254"/>
      <c r="AG253" s="254"/>
      <c r="AH253" s="124"/>
    </row>
    <row r="254" spans="1:34" s="4" customFormat="1" ht="15.75" customHeight="1" x14ac:dyDescent="0.25">
      <c r="A254" s="20"/>
      <c r="B254" s="246"/>
      <c r="C254" s="247"/>
      <c r="D254" s="395" t="s">
        <v>295</v>
      </c>
      <c r="E254" s="380"/>
      <c r="F254" s="380"/>
      <c r="G254" s="380"/>
      <c r="H254" s="380"/>
      <c r="I254" s="380"/>
      <c r="J254" s="380"/>
      <c r="K254" s="380"/>
      <c r="L254" s="380"/>
      <c r="M254" s="380"/>
      <c r="N254" s="380"/>
      <c r="O254" s="380"/>
      <c r="P254" s="380"/>
      <c r="Q254" s="380"/>
      <c r="R254" s="380"/>
      <c r="S254" s="380"/>
      <c r="T254" s="380"/>
      <c r="U254" s="380"/>
      <c r="V254" s="380"/>
      <c r="W254" s="380"/>
      <c r="X254" s="380"/>
      <c r="Y254" s="380"/>
      <c r="Z254" s="380"/>
      <c r="AA254" s="380"/>
      <c r="AB254" s="8">
        <v>1153</v>
      </c>
      <c r="AC254" s="254"/>
      <c r="AD254" s="254"/>
      <c r="AE254" s="254"/>
      <c r="AF254" s="254"/>
      <c r="AG254" s="254"/>
      <c r="AH254" s="124"/>
    </row>
    <row r="255" spans="1:34" s="4" customFormat="1" ht="15.75" customHeight="1" x14ac:dyDescent="0.25">
      <c r="A255" s="20"/>
      <c r="B255" s="246"/>
      <c r="C255" s="247"/>
      <c r="D255" s="395" t="s">
        <v>296</v>
      </c>
      <c r="E255" s="380"/>
      <c r="F255" s="380"/>
      <c r="G255" s="380"/>
      <c r="H255" s="380"/>
      <c r="I255" s="380"/>
      <c r="J255" s="380"/>
      <c r="K255" s="380"/>
      <c r="L255" s="380"/>
      <c r="M255" s="380"/>
      <c r="N255" s="380"/>
      <c r="O255" s="380"/>
      <c r="P255" s="380"/>
      <c r="Q255" s="380"/>
      <c r="R255" s="380"/>
      <c r="S255" s="380"/>
      <c r="T255" s="380"/>
      <c r="U255" s="380"/>
      <c r="V255" s="380"/>
      <c r="W255" s="380"/>
      <c r="X255" s="380"/>
      <c r="Y255" s="380"/>
      <c r="Z255" s="380"/>
      <c r="AA255" s="380"/>
      <c r="AB255" s="8">
        <v>984</v>
      </c>
      <c r="AC255" s="254"/>
      <c r="AD255" s="254"/>
      <c r="AE255" s="254"/>
      <c r="AF255" s="254"/>
      <c r="AG255" s="254"/>
      <c r="AH255" s="124"/>
    </row>
    <row r="256" spans="1:34" s="4" customFormat="1" ht="15.75" customHeight="1" x14ac:dyDescent="0.25">
      <c r="A256" s="20"/>
      <c r="B256" s="564" t="s">
        <v>297</v>
      </c>
      <c r="C256" s="565"/>
      <c r="D256" s="395" t="s">
        <v>298</v>
      </c>
      <c r="E256" s="380"/>
      <c r="F256" s="380"/>
      <c r="G256" s="380"/>
      <c r="H256" s="380"/>
      <c r="I256" s="380"/>
      <c r="J256" s="380"/>
      <c r="K256" s="380"/>
      <c r="L256" s="380"/>
      <c r="M256" s="380"/>
      <c r="N256" s="380"/>
      <c r="O256" s="380"/>
      <c r="P256" s="380"/>
      <c r="Q256" s="380"/>
      <c r="R256" s="380"/>
      <c r="S256" s="380"/>
      <c r="T256" s="380"/>
      <c r="U256" s="380"/>
      <c r="V256" s="380"/>
      <c r="W256" s="380"/>
      <c r="X256" s="380"/>
      <c r="Y256" s="380"/>
      <c r="Z256" s="380"/>
      <c r="AA256" s="380"/>
      <c r="AB256" s="8">
        <v>839</v>
      </c>
      <c r="AC256" s="254"/>
      <c r="AD256" s="254"/>
      <c r="AE256" s="254"/>
      <c r="AF256" s="254"/>
      <c r="AG256" s="254"/>
      <c r="AH256" s="124"/>
    </row>
    <row r="257" spans="1:34" s="4" customFormat="1" ht="15.75" customHeight="1" x14ac:dyDescent="0.25">
      <c r="A257" s="20"/>
      <c r="B257" s="564"/>
      <c r="C257" s="565"/>
      <c r="D257" s="395" t="s">
        <v>299</v>
      </c>
      <c r="E257" s="380"/>
      <c r="F257" s="380"/>
      <c r="G257" s="380"/>
      <c r="H257" s="380"/>
      <c r="I257" s="380"/>
      <c r="J257" s="380"/>
      <c r="K257" s="380"/>
      <c r="L257" s="380"/>
      <c r="M257" s="380"/>
      <c r="N257" s="380"/>
      <c r="O257" s="380"/>
      <c r="P257" s="8">
        <v>989</v>
      </c>
      <c r="Q257" s="254"/>
      <c r="R257" s="254"/>
      <c r="S257" s="254"/>
      <c r="T257" s="254"/>
      <c r="U257" s="254"/>
      <c r="V257" s="9">
        <v>993</v>
      </c>
      <c r="W257" s="254"/>
      <c r="X257" s="254"/>
      <c r="Y257" s="254"/>
      <c r="Z257" s="254"/>
      <c r="AA257" s="254"/>
      <c r="AB257" s="8">
        <v>384</v>
      </c>
      <c r="AC257" s="254"/>
      <c r="AD257" s="254"/>
      <c r="AE257" s="254"/>
      <c r="AF257" s="254"/>
      <c r="AG257" s="254"/>
      <c r="AH257" s="124"/>
    </row>
    <row r="258" spans="1:34" s="4" customFormat="1" ht="15.75" customHeight="1" x14ac:dyDescent="0.25">
      <c r="A258" s="20"/>
      <c r="B258" s="564"/>
      <c r="C258" s="565"/>
      <c r="D258" s="566" t="s">
        <v>300</v>
      </c>
      <c r="E258" s="567"/>
      <c r="F258" s="567"/>
      <c r="G258" s="567"/>
      <c r="H258" s="567"/>
      <c r="I258" s="567"/>
      <c r="J258" s="567"/>
      <c r="K258" s="567"/>
      <c r="L258" s="567"/>
      <c r="M258" s="567"/>
      <c r="N258" s="567"/>
      <c r="O258" s="567"/>
      <c r="P258" s="8">
        <v>815</v>
      </c>
      <c r="Q258" s="568"/>
      <c r="R258" s="569"/>
      <c r="S258" s="569"/>
      <c r="T258" s="569"/>
      <c r="U258" s="570"/>
      <c r="V258" s="375"/>
      <c r="W258" s="376"/>
      <c r="X258" s="376"/>
      <c r="Y258" s="376"/>
      <c r="Z258" s="376"/>
      <c r="AA258" s="377"/>
      <c r="AB258" s="8">
        <v>390</v>
      </c>
      <c r="AC258" s="254"/>
      <c r="AD258" s="254"/>
      <c r="AE258" s="254"/>
      <c r="AF258" s="254"/>
      <c r="AG258" s="254"/>
      <c r="AH258" s="124"/>
    </row>
    <row r="259" spans="1:34" s="4" customFormat="1" ht="15.75" customHeight="1" x14ac:dyDescent="0.25">
      <c r="A259" s="20"/>
      <c r="B259" s="564"/>
      <c r="C259" s="565"/>
      <c r="D259" s="566" t="s">
        <v>301</v>
      </c>
      <c r="E259" s="567"/>
      <c r="F259" s="567"/>
      <c r="G259" s="567"/>
      <c r="H259" s="567"/>
      <c r="I259" s="567"/>
      <c r="J259" s="567"/>
      <c r="K259" s="567"/>
      <c r="L259" s="567"/>
      <c r="M259" s="567"/>
      <c r="N259" s="567"/>
      <c r="O259" s="567"/>
      <c r="P259" s="8">
        <v>741</v>
      </c>
      <c r="Q259" s="568"/>
      <c r="R259" s="569"/>
      <c r="S259" s="569"/>
      <c r="T259" s="569"/>
      <c r="U259" s="570"/>
      <c r="V259" s="375"/>
      <c r="W259" s="376"/>
      <c r="X259" s="376"/>
      <c r="Y259" s="376"/>
      <c r="Z259" s="376"/>
      <c r="AA259" s="377"/>
      <c r="AB259" s="8">
        <v>742</v>
      </c>
      <c r="AC259" s="254"/>
      <c r="AD259" s="254"/>
      <c r="AE259" s="254"/>
      <c r="AF259" s="254"/>
      <c r="AG259" s="254"/>
      <c r="AH259" s="124"/>
    </row>
    <row r="260" spans="1:34" s="4" customFormat="1" ht="15.75" customHeight="1" x14ac:dyDescent="0.25">
      <c r="A260" s="20"/>
      <c r="B260" s="564"/>
      <c r="C260" s="565"/>
      <c r="D260" s="395" t="s">
        <v>302</v>
      </c>
      <c r="E260" s="380"/>
      <c r="F260" s="380"/>
      <c r="G260" s="380"/>
      <c r="H260" s="380"/>
      <c r="I260" s="380"/>
      <c r="J260" s="380"/>
      <c r="K260" s="380"/>
      <c r="L260" s="380"/>
      <c r="M260" s="380"/>
      <c r="N260" s="380"/>
      <c r="O260" s="380"/>
      <c r="P260" s="380"/>
      <c r="Q260" s="380"/>
      <c r="R260" s="380"/>
      <c r="S260" s="380"/>
      <c r="T260" s="380"/>
      <c r="U260" s="380"/>
      <c r="V260" s="380"/>
      <c r="W260" s="380"/>
      <c r="X260" s="380"/>
      <c r="Y260" s="380"/>
      <c r="Z260" s="380"/>
      <c r="AA260" s="380"/>
      <c r="AB260" s="8">
        <v>841</v>
      </c>
      <c r="AC260" s="254"/>
      <c r="AD260" s="254"/>
      <c r="AE260" s="254"/>
      <c r="AF260" s="254"/>
      <c r="AG260" s="254"/>
      <c r="AH260" s="124"/>
    </row>
    <row r="261" spans="1:34" s="4" customFormat="1" ht="15.75" customHeight="1" x14ac:dyDescent="0.25">
      <c r="A261" s="20"/>
      <c r="B261" s="564"/>
      <c r="C261" s="565"/>
      <c r="D261" s="395" t="s">
        <v>303</v>
      </c>
      <c r="E261" s="380"/>
      <c r="F261" s="380"/>
      <c r="G261" s="380"/>
      <c r="H261" s="380"/>
      <c r="I261" s="380"/>
      <c r="J261" s="380"/>
      <c r="K261" s="380"/>
      <c r="L261" s="380"/>
      <c r="M261" s="380"/>
      <c r="N261" s="380"/>
      <c r="O261" s="380"/>
      <c r="P261" s="380"/>
      <c r="Q261" s="380"/>
      <c r="R261" s="380"/>
      <c r="S261" s="380"/>
      <c r="T261" s="380"/>
      <c r="U261" s="380"/>
      <c r="V261" s="380"/>
      <c r="W261" s="380"/>
      <c r="X261" s="380"/>
      <c r="Y261" s="380"/>
      <c r="Z261" s="380"/>
      <c r="AA261" s="380"/>
      <c r="AB261" s="8">
        <v>855</v>
      </c>
      <c r="AC261" s="254"/>
      <c r="AD261" s="254"/>
      <c r="AE261" s="254"/>
      <c r="AF261" s="254"/>
      <c r="AG261" s="254"/>
      <c r="AH261" s="124"/>
    </row>
    <row r="262" spans="1:34" s="4" customFormat="1" ht="47.1" customHeight="1" x14ac:dyDescent="0.25">
      <c r="A262" s="20"/>
      <c r="B262" s="571" t="s">
        <v>304</v>
      </c>
      <c r="C262" s="572"/>
      <c r="D262" s="573" t="s">
        <v>305</v>
      </c>
      <c r="E262" s="574"/>
      <c r="F262" s="574"/>
      <c r="G262" s="8">
        <v>828</v>
      </c>
      <c r="H262" s="254"/>
      <c r="I262" s="254"/>
      <c r="J262" s="254"/>
      <c r="K262" s="254"/>
      <c r="L262" s="254"/>
      <c r="M262" s="574" t="s">
        <v>306</v>
      </c>
      <c r="N262" s="574"/>
      <c r="O262" s="574"/>
      <c r="P262" s="8">
        <v>830</v>
      </c>
      <c r="Q262" s="575"/>
      <c r="R262" s="575"/>
      <c r="S262" s="575"/>
      <c r="T262" s="575"/>
      <c r="U262" s="575"/>
      <c r="V262" s="576" t="s">
        <v>307</v>
      </c>
      <c r="W262" s="576"/>
      <c r="X262" s="576"/>
      <c r="Y262" s="576"/>
      <c r="Z262" s="576"/>
      <c r="AA262" s="576"/>
      <c r="AB262" s="8">
        <v>829</v>
      </c>
      <c r="AC262" s="254"/>
      <c r="AD262" s="254"/>
      <c r="AE262" s="254"/>
      <c r="AF262" s="254"/>
      <c r="AG262" s="254"/>
      <c r="AH262" s="124"/>
    </row>
    <row r="263" spans="1:34" s="2" customFormat="1" ht="14.45" customHeight="1" x14ac:dyDescent="0.25">
      <c r="A263"/>
      <c r="B263" s="246" t="s">
        <v>308</v>
      </c>
      <c r="C263" s="247"/>
      <c r="D263" s="577" t="s">
        <v>283</v>
      </c>
      <c r="E263" s="577"/>
      <c r="F263" s="577"/>
      <c r="G263" s="577"/>
      <c r="H263" s="577"/>
      <c r="I263" s="577"/>
      <c r="J263" s="577"/>
      <c r="K263" s="577"/>
      <c r="L263" s="577"/>
      <c r="M263" s="577"/>
      <c r="N263" s="577"/>
      <c r="O263" s="577"/>
      <c r="P263" s="577"/>
      <c r="Q263" s="577"/>
      <c r="R263" s="577"/>
      <c r="S263" s="577"/>
      <c r="T263" s="577"/>
      <c r="U263" s="578"/>
      <c r="V263" s="373" t="s">
        <v>284</v>
      </c>
      <c r="W263" s="373"/>
      <c r="X263" s="373"/>
      <c r="Y263" s="373"/>
      <c r="Z263" s="373"/>
      <c r="AA263" s="373"/>
      <c r="AB263" s="373" t="s">
        <v>285</v>
      </c>
      <c r="AC263" s="373"/>
      <c r="AD263" s="373"/>
      <c r="AE263" s="373"/>
      <c r="AF263" s="373"/>
      <c r="AG263" s="373"/>
      <c r="AH263" s="122"/>
    </row>
    <row r="264" spans="1:34" s="2" customFormat="1" x14ac:dyDescent="0.25">
      <c r="A264"/>
      <c r="B264" s="246"/>
      <c r="C264" s="247"/>
      <c r="D264" s="577"/>
      <c r="E264" s="577"/>
      <c r="F264" s="577"/>
      <c r="G264" s="577"/>
      <c r="H264" s="577"/>
      <c r="I264" s="577"/>
      <c r="J264" s="577"/>
      <c r="K264" s="577"/>
      <c r="L264" s="577"/>
      <c r="M264" s="577"/>
      <c r="N264" s="577"/>
      <c r="O264" s="577"/>
      <c r="P264" s="577"/>
      <c r="Q264" s="577"/>
      <c r="R264" s="577"/>
      <c r="S264" s="577"/>
      <c r="T264" s="577"/>
      <c r="U264" s="578"/>
      <c r="V264" s="373"/>
      <c r="W264" s="373"/>
      <c r="X264" s="373"/>
      <c r="Y264" s="373"/>
      <c r="Z264" s="373"/>
      <c r="AA264" s="373"/>
      <c r="AB264" s="373"/>
      <c r="AC264" s="373"/>
      <c r="AD264" s="373"/>
      <c r="AE264" s="373"/>
      <c r="AF264" s="373"/>
      <c r="AG264" s="373"/>
      <c r="AH264" s="123"/>
    </row>
    <row r="265" spans="1:34" s="4" customFormat="1" ht="15.75" customHeight="1" x14ac:dyDescent="0.25">
      <c r="A265" s="20"/>
      <c r="B265" s="246"/>
      <c r="C265" s="247"/>
      <c r="D265" s="10" t="s">
        <v>309</v>
      </c>
      <c r="E265" s="10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2"/>
      <c r="V265" s="8">
        <v>772</v>
      </c>
      <c r="W265" s="254"/>
      <c r="X265" s="254"/>
      <c r="Y265" s="254"/>
      <c r="Z265" s="254"/>
      <c r="AA265" s="254"/>
      <c r="AB265" s="8">
        <v>811</v>
      </c>
      <c r="AC265" s="254"/>
      <c r="AD265" s="254"/>
      <c r="AE265" s="254"/>
      <c r="AF265" s="254"/>
      <c r="AG265" s="254"/>
      <c r="AH265" s="125"/>
    </row>
    <row r="266" spans="1:34" s="4" customFormat="1" ht="15.75" customHeight="1" x14ac:dyDescent="0.25">
      <c r="A266" s="20"/>
      <c r="B266" s="246"/>
      <c r="C266" s="247"/>
      <c r="D266" s="10" t="s">
        <v>310</v>
      </c>
      <c r="E266" s="10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2"/>
      <c r="V266" s="8">
        <v>873</v>
      </c>
      <c r="W266" s="254"/>
      <c r="X266" s="254"/>
      <c r="Y266" s="254"/>
      <c r="Z266" s="254"/>
      <c r="AA266" s="254"/>
      <c r="AB266" s="8">
        <v>1002</v>
      </c>
      <c r="AC266" s="254"/>
      <c r="AD266" s="254"/>
      <c r="AE266" s="254"/>
      <c r="AF266" s="254"/>
      <c r="AG266" s="254"/>
      <c r="AH266" s="125"/>
    </row>
    <row r="267" spans="1:34" s="4" customFormat="1" ht="15.75" customHeight="1" x14ac:dyDescent="0.25">
      <c r="A267" s="20"/>
      <c r="B267" s="246"/>
      <c r="C267" s="247"/>
      <c r="D267" s="10" t="s">
        <v>311</v>
      </c>
      <c r="E267" s="10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2"/>
      <c r="V267" s="8">
        <v>1120</v>
      </c>
      <c r="W267" s="254"/>
      <c r="X267" s="254"/>
      <c r="Y267" s="254"/>
      <c r="Z267" s="254"/>
      <c r="AA267" s="254"/>
      <c r="AB267" s="8">
        <v>1121</v>
      </c>
      <c r="AC267" s="254"/>
      <c r="AD267" s="254"/>
      <c r="AE267" s="254"/>
      <c r="AF267" s="254"/>
      <c r="AG267" s="254"/>
      <c r="AH267" s="125"/>
    </row>
    <row r="268" spans="1:34" s="4" customFormat="1" ht="15.75" customHeight="1" x14ac:dyDescent="0.25">
      <c r="A268" s="20"/>
      <c r="B268" s="246"/>
      <c r="C268" s="247"/>
      <c r="D268" s="10" t="s">
        <v>312</v>
      </c>
      <c r="E268" s="10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2"/>
      <c r="V268" s="8">
        <v>1122</v>
      </c>
      <c r="W268" s="254"/>
      <c r="X268" s="254"/>
      <c r="Y268" s="254"/>
      <c r="Z268" s="254"/>
      <c r="AA268" s="254"/>
      <c r="AB268" s="8">
        <v>1124</v>
      </c>
      <c r="AC268" s="254"/>
      <c r="AD268" s="254"/>
      <c r="AE268" s="254"/>
      <c r="AF268" s="254"/>
      <c r="AG268" s="254"/>
      <c r="AH268" s="125"/>
    </row>
    <row r="269" spans="1:34" s="4" customFormat="1" ht="27.6" customHeight="1" x14ac:dyDescent="0.25">
      <c r="A269" s="20"/>
      <c r="B269" s="246"/>
      <c r="C269" s="247"/>
      <c r="D269" s="209" t="s">
        <v>313</v>
      </c>
      <c r="E269" s="210"/>
      <c r="F269" s="210"/>
      <c r="G269" s="210"/>
      <c r="H269" s="210"/>
      <c r="I269" s="210"/>
      <c r="J269" s="210"/>
      <c r="K269" s="210"/>
      <c r="L269" s="210"/>
      <c r="M269" s="210"/>
      <c r="N269" s="210"/>
      <c r="O269" s="210"/>
      <c r="P269" s="210"/>
      <c r="Q269" s="210"/>
      <c r="R269" s="210"/>
      <c r="S269" s="210"/>
      <c r="T269" s="210"/>
      <c r="U269" s="211"/>
      <c r="V269" s="13">
        <v>1838</v>
      </c>
      <c r="W269" s="374"/>
      <c r="X269" s="374"/>
      <c r="Y269" s="374"/>
      <c r="Z269" s="374"/>
      <c r="AA269" s="374"/>
      <c r="AB269" s="13">
        <v>1839</v>
      </c>
      <c r="AC269" s="374"/>
      <c r="AD269" s="374"/>
      <c r="AE269" s="374"/>
      <c r="AF269" s="374"/>
      <c r="AG269" s="374"/>
      <c r="AH269" s="125"/>
    </row>
    <row r="270" spans="1:34" s="4" customFormat="1" ht="23.45" customHeight="1" x14ac:dyDescent="0.25">
      <c r="A270" s="20"/>
      <c r="B270" s="246"/>
      <c r="C270" s="247"/>
      <c r="D270" s="10" t="s">
        <v>314</v>
      </c>
      <c r="E270" s="10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2"/>
      <c r="V270" s="8">
        <v>1775</v>
      </c>
      <c r="W270" s="254"/>
      <c r="X270" s="254"/>
      <c r="Y270" s="254"/>
      <c r="Z270" s="254"/>
      <c r="AA270" s="254"/>
      <c r="AB270" s="375"/>
      <c r="AC270" s="376"/>
      <c r="AD270" s="376"/>
      <c r="AE270" s="376"/>
      <c r="AF270" s="376"/>
      <c r="AG270" s="377"/>
      <c r="AH270" s="125"/>
    </row>
    <row r="271" spans="1:34" s="4" customFormat="1" ht="15.75" customHeight="1" x14ac:dyDescent="0.25">
      <c r="A271" s="20"/>
      <c r="B271" s="378" t="s">
        <v>315</v>
      </c>
      <c r="C271" s="379"/>
      <c r="D271" s="380"/>
      <c r="E271" s="380"/>
      <c r="F271" s="380"/>
      <c r="G271" s="380"/>
      <c r="H271" s="380"/>
      <c r="I271" s="380"/>
      <c r="J271" s="380"/>
      <c r="K271" s="380"/>
      <c r="L271" s="380"/>
      <c r="M271" s="380"/>
      <c r="N271" s="380"/>
      <c r="O271" s="380"/>
      <c r="P271" s="562" t="s">
        <v>316</v>
      </c>
      <c r="Q271" s="562"/>
      <c r="R271" s="562"/>
      <c r="S271" s="562"/>
      <c r="T271" s="562"/>
      <c r="U271" s="562"/>
      <c r="V271" s="562" t="s">
        <v>317</v>
      </c>
      <c r="W271" s="562"/>
      <c r="X271" s="562"/>
      <c r="Y271" s="562"/>
      <c r="Z271" s="562"/>
      <c r="AA271" s="562"/>
      <c r="AB271" s="562" t="s">
        <v>225</v>
      </c>
      <c r="AC271" s="562"/>
      <c r="AD271" s="562"/>
      <c r="AE271" s="562"/>
      <c r="AF271" s="562"/>
      <c r="AG271" s="562"/>
      <c r="AH271" s="124"/>
    </row>
    <row r="272" spans="1:34" s="4" customFormat="1" ht="15.75" customHeight="1" thickBot="1" x14ac:dyDescent="0.3">
      <c r="A272" s="20"/>
      <c r="B272" s="381"/>
      <c r="C272" s="382"/>
      <c r="D272" s="382"/>
      <c r="E272" s="382"/>
      <c r="F272" s="382"/>
      <c r="G272" s="382"/>
      <c r="H272" s="382"/>
      <c r="I272" s="382"/>
      <c r="J272" s="382"/>
      <c r="K272" s="382"/>
      <c r="L272" s="382"/>
      <c r="M272" s="382"/>
      <c r="N272" s="382"/>
      <c r="O272" s="382"/>
      <c r="P272" s="77">
        <v>999</v>
      </c>
      <c r="Q272" s="563"/>
      <c r="R272" s="563"/>
      <c r="S272" s="563"/>
      <c r="T272" s="563"/>
      <c r="U272" s="563"/>
      <c r="V272" s="77">
        <v>998</v>
      </c>
      <c r="W272" s="563"/>
      <c r="X272" s="563"/>
      <c r="Y272" s="563"/>
      <c r="Z272" s="563"/>
      <c r="AA272" s="563"/>
      <c r="AB272" s="77">
        <v>953</v>
      </c>
      <c r="AC272" s="563"/>
      <c r="AD272" s="563"/>
      <c r="AE272" s="563"/>
      <c r="AF272" s="563"/>
      <c r="AG272" s="563"/>
      <c r="AH272" s="126"/>
    </row>
    <row r="273" spans="1:24" s="2" customFormat="1" ht="15.75" thickBot="1" x14ac:dyDescent="0.3">
      <c r="A273"/>
    </row>
    <row r="274" spans="1:24" s="2" customFormat="1" x14ac:dyDescent="0.25">
      <c r="A274"/>
      <c r="B274" s="352" t="s">
        <v>318</v>
      </c>
      <c r="C274" s="353"/>
      <c r="D274" s="353"/>
      <c r="E274" s="353"/>
      <c r="F274" s="353"/>
      <c r="G274" s="353"/>
      <c r="H274" s="353"/>
      <c r="I274" s="353"/>
      <c r="J274" s="353"/>
      <c r="K274" s="353"/>
      <c r="L274" s="353"/>
      <c r="M274" s="353"/>
      <c r="N274" s="353"/>
      <c r="O274" s="353"/>
      <c r="P274" s="353"/>
      <c r="Q274" s="353"/>
      <c r="R274" s="353"/>
      <c r="S274" s="353"/>
      <c r="T274" s="353"/>
      <c r="U274" s="353"/>
      <c r="V274" s="353"/>
      <c r="W274" s="353"/>
      <c r="X274" s="354"/>
    </row>
    <row r="275" spans="1:24" s="2" customFormat="1" ht="15.75" thickBot="1" x14ac:dyDescent="0.3">
      <c r="A275"/>
      <c r="B275" s="355"/>
      <c r="C275" s="356"/>
      <c r="D275" s="356"/>
      <c r="E275" s="356"/>
      <c r="F275" s="356"/>
      <c r="G275" s="356"/>
      <c r="H275" s="356"/>
      <c r="I275" s="356"/>
      <c r="J275" s="356"/>
      <c r="K275" s="356"/>
      <c r="L275" s="356"/>
      <c r="M275" s="356"/>
      <c r="N275" s="356"/>
      <c r="O275" s="356"/>
      <c r="P275" s="356"/>
      <c r="Q275" s="356"/>
      <c r="R275" s="356"/>
      <c r="S275" s="356"/>
      <c r="T275" s="356"/>
      <c r="U275" s="356"/>
      <c r="V275" s="356"/>
      <c r="W275" s="356"/>
      <c r="X275" s="357"/>
    </row>
    <row r="276" spans="1:24" s="2" customFormat="1" ht="14.25" customHeight="1" x14ac:dyDescent="0.25">
      <c r="A276"/>
      <c r="B276" s="79" t="s">
        <v>319</v>
      </c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78"/>
      <c r="R276" s="14">
        <v>1160</v>
      </c>
      <c r="S276" s="383"/>
      <c r="T276" s="383"/>
      <c r="U276" s="383"/>
      <c r="V276" s="383"/>
      <c r="W276" s="383"/>
      <c r="X276" s="80" t="s">
        <v>10</v>
      </c>
    </row>
    <row r="277" spans="1:24" s="2" customFormat="1" ht="14.25" customHeight="1" x14ac:dyDescent="0.25">
      <c r="A277"/>
      <c r="B277" s="81" t="s">
        <v>320</v>
      </c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6"/>
      <c r="R277" s="7">
        <v>1161</v>
      </c>
      <c r="S277" s="360"/>
      <c r="T277" s="360"/>
      <c r="U277" s="360"/>
      <c r="V277" s="360"/>
      <c r="W277" s="360"/>
      <c r="X277" s="82" t="s">
        <v>29</v>
      </c>
    </row>
    <row r="278" spans="1:24" s="2" customFormat="1" ht="14.25" customHeight="1" x14ac:dyDescent="0.25">
      <c r="A278"/>
      <c r="B278" s="81" t="s">
        <v>321</v>
      </c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6"/>
      <c r="R278" s="7">
        <v>1162</v>
      </c>
      <c r="S278" s="360"/>
      <c r="T278" s="360"/>
      <c r="U278" s="360"/>
      <c r="V278" s="360"/>
      <c r="W278" s="360"/>
      <c r="X278" s="82" t="s">
        <v>29</v>
      </c>
    </row>
    <row r="279" spans="1:24" s="2" customFormat="1" ht="14.25" customHeight="1" x14ac:dyDescent="0.25">
      <c r="A279"/>
      <c r="B279" s="83" t="s">
        <v>322</v>
      </c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6"/>
      <c r="R279" s="7">
        <v>1163</v>
      </c>
      <c r="S279" s="360"/>
      <c r="T279" s="360"/>
      <c r="U279" s="360"/>
      <c r="V279" s="360"/>
      <c r="W279" s="360"/>
      <c r="X279" s="82" t="s">
        <v>29</v>
      </c>
    </row>
    <row r="280" spans="1:24" s="2" customFormat="1" ht="14.25" customHeight="1" x14ac:dyDescent="0.25">
      <c r="A280"/>
      <c r="B280" s="83" t="s">
        <v>323</v>
      </c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6"/>
      <c r="R280" s="7">
        <v>1164</v>
      </c>
      <c r="S280" s="360"/>
      <c r="T280" s="360"/>
      <c r="U280" s="360"/>
      <c r="V280" s="360"/>
      <c r="W280" s="360"/>
      <c r="X280" s="82" t="s">
        <v>29</v>
      </c>
    </row>
    <row r="281" spans="1:24" s="2" customFormat="1" ht="14.25" customHeight="1" x14ac:dyDescent="0.25">
      <c r="A281"/>
      <c r="B281" s="81" t="s">
        <v>324</v>
      </c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6"/>
      <c r="R281" s="7">
        <v>1166</v>
      </c>
      <c r="S281" s="360"/>
      <c r="T281" s="360"/>
      <c r="U281" s="360"/>
      <c r="V281" s="360"/>
      <c r="W281" s="360"/>
      <c r="X281" s="84" t="s">
        <v>10</v>
      </c>
    </row>
    <row r="282" spans="1:24" s="2" customFormat="1" ht="14.25" customHeight="1" x14ac:dyDescent="0.25">
      <c r="A282"/>
      <c r="B282" s="81" t="s">
        <v>325</v>
      </c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6"/>
      <c r="R282" s="7">
        <v>1167</v>
      </c>
      <c r="S282" s="360"/>
      <c r="T282" s="360"/>
      <c r="U282" s="360"/>
      <c r="V282" s="360"/>
      <c r="W282" s="360"/>
      <c r="X282" s="84" t="s">
        <v>10</v>
      </c>
    </row>
    <row r="283" spans="1:24" s="2" customFormat="1" ht="14.25" customHeight="1" x14ac:dyDescent="0.25">
      <c r="A283"/>
      <c r="B283" s="81" t="s">
        <v>326</v>
      </c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6"/>
      <c r="R283" s="7">
        <v>1168</v>
      </c>
      <c r="S283" s="360"/>
      <c r="T283" s="360"/>
      <c r="U283" s="360"/>
      <c r="V283" s="360"/>
      <c r="W283" s="360"/>
      <c r="X283" s="85" t="s">
        <v>33</v>
      </c>
    </row>
    <row r="284" spans="1:24" s="2" customFormat="1" ht="14.25" customHeight="1" x14ac:dyDescent="0.25">
      <c r="A284"/>
      <c r="B284" s="81" t="s">
        <v>327</v>
      </c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6"/>
      <c r="R284" s="7">
        <v>1169</v>
      </c>
      <c r="S284" s="360"/>
      <c r="T284" s="360"/>
      <c r="U284" s="360"/>
      <c r="V284" s="360"/>
      <c r="W284" s="360"/>
      <c r="X284" s="85" t="s">
        <v>33</v>
      </c>
    </row>
    <row r="285" spans="1:24" s="2" customFormat="1" ht="14.25" customHeight="1" x14ac:dyDescent="0.25">
      <c r="A285"/>
      <c r="B285" s="81" t="s">
        <v>328</v>
      </c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6"/>
      <c r="R285" s="7">
        <v>1170</v>
      </c>
      <c r="S285" s="360"/>
      <c r="T285" s="360"/>
      <c r="U285" s="360"/>
      <c r="V285" s="360"/>
      <c r="W285" s="360"/>
      <c r="X285" s="85" t="s">
        <v>33</v>
      </c>
    </row>
    <row r="286" spans="1:24" s="2" customFormat="1" ht="14.25" customHeight="1" x14ac:dyDescent="0.25">
      <c r="A286"/>
      <c r="B286" s="81" t="s">
        <v>329</v>
      </c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6"/>
      <c r="R286" s="7">
        <v>1171</v>
      </c>
      <c r="S286" s="360"/>
      <c r="T286" s="360"/>
      <c r="U286" s="360"/>
      <c r="V286" s="360"/>
      <c r="W286" s="360"/>
      <c r="X286" s="84" t="s">
        <v>10</v>
      </c>
    </row>
    <row r="287" spans="1:24" s="2" customFormat="1" ht="14.25" customHeight="1" x14ac:dyDescent="0.25">
      <c r="A287"/>
      <c r="B287" s="81" t="s">
        <v>330</v>
      </c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6"/>
      <c r="R287" s="7">
        <v>1172</v>
      </c>
      <c r="S287" s="360"/>
      <c r="T287" s="360"/>
      <c r="U287" s="360"/>
      <c r="V287" s="360"/>
      <c r="W287" s="360"/>
      <c r="X287" s="82" t="s">
        <v>29</v>
      </c>
    </row>
    <row r="288" spans="1:24" s="2" customFormat="1" ht="14.25" customHeight="1" x14ac:dyDescent="0.25">
      <c r="A288"/>
      <c r="B288" s="81" t="s">
        <v>331</v>
      </c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6"/>
      <c r="R288" s="7">
        <v>1173</v>
      </c>
      <c r="S288" s="360"/>
      <c r="T288" s="360"/>
      <c r="U288" s="360"/>
      <c r="V288" s="360"/>
      <c r="W288" s="360"/>
      <c r="X288" s="84" t="s">
        <v>10</v>
      </c>
    </row>
    <row r="289" spans="1:24" s="2" customFormat="1" ht="14.25" customHeight="1" thickBot="1" x14ac:dyDescent="0.3">
      <c r="A289"/>
      <c r="B289" s="86" t="s">
        <v>332</v>
      </c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8"/>
      <c r="R289" s="89">
        <v>1174</v>
      </c>
      <c r="S289" s="351"/>
      <c r="T289" s="351"/>
      <c r="U289" s="351"/>
      <c r="V289" s="351"/>
      <c r="W289" s="351"/>
      <c r="X289" s="90" t="s">
        <v>33</v>
      </c>
    </row>
    <row r="290" spans="1:24" s="2" customFormat="1" ht="15.75" thickBot="1" x14ac:dyDescent="0.3">
      <c r="A290"/>
    </row>
    <row r="291" spans="1:24" s="2" customFormat="1" x14ac:dyDescent="0.25">
      <c r="A291"/>
      <c r="B291" s="352" t="s">
        <v>333</v>
      </c>
      <c r="C291" s="353"/>
      <c r="D291" s="353"/>
      <c r="E291" s="353"/>
      <c r="F291" s="353"/>
      <c r="G291" s="353"/>
      <c r="H291" s="353"/>
      <c r="I291" s="353"/>
      <c r="J291" s="353"/>
      <c r="K291" s="353"/>
      <c r="L291" s="353"/>
      <c r="M291" s="353"/>
      <c r="N291" s="353"/>
      <c r="O291" s="353"/>
      <c r="P291" s="353"/>
      <c r="Q291" s="353"/>
      <c r="R291" s="353"/>
      <c r="S291" s="353"/>
      <c r="T291" s="353"/>
      <c r="U291" s="353"/>
      <c r="V291" s="353"/>
      <c r="W291" s="353"/>
      <c r="X291" s="354"/>
    </row>
    <row r="292" spans="1:24" s="2" customFormat="1" ht="15.75" thickBot="1" x14ac:dyDescent="0.3">
      <c r="A292"/>
      <c r="B292" s="355"/>
      <c r="C292" s="356"/>
      <c r="D292" s="356"/>
      <c r="E292" s="356"/>
      <c r="F292" s="356"/>
      <c r="G292" s="356"/>
      <c r="H292" s="356"/>
      <c r="I292" s="356"/>
      <c r="J292" s="356"/>
      <c r="K292" s="356"/>
      <c r="L292" s="356"/>
      <c r="M292" s="356"/>
      <c r="N292" s="356"/>
      <c r="O292" s="356"/>
      <c r="P292" s="356"/>
      <c r="Q292" s="356"/>
      <c r="R292" s="356"/>
      <c r="S292" s="356"/>
      <c r="T292" s="356"/>
      <c r="U292" s="356"/>
      <c r="V292" s="356"/>
      <c r="W292" s="356"/>
      <c r="X292" s="357"/>
    </row>
    <row r="293" spans="1:24" s="2" customFormat="1" ht="16.5" customHeight="1" x14ac:dyDescent="0.25">
      <c r="A293"/>
      <c r="B293" s="79" t="s">
        <v>334</v>
      </c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78"/>
      <c r="R293" s="14">
        <v>940</v>
      </c>
      <c r="S293" s="358"/>
      <c r="T293" s="358"/>
      <c r="U293" s="358"/>
      <c r="V293" s="358"/>
      <c r="W293" s="358"/>
      <c r="X293" s="127"/>
    </row>
    <row r="294" spans="1:24" s="2" customFormat="1" ht="16.5" customHeight="1" x14ac:dyDescent="0.25">
      <c r="A294"/>
      <c r="B294" s="81" t="s">
        <v>335</v>
      </c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6"/>
      <c r="R294" s="7">
        <v>938</v>
      </c>
      <c r="S294" s="359"/>
      <c r="T294" s="359"/>
      <c r="U294" s="359"/>
      <c r="V294" s="359"/>
      <c r="W294" s="359"/>
      <c r="X294" s="84" t="s">
        <v>10</v>
      </c>
    </row>
    <row r="295" spans="1:24" s="2" customFormat="1" ht="16.5" customHeight="1" x14ac:dyDescent="0.25">
      <c r="A295"/>
      <c r="B295" s="81" t="s">
        <v>336</v>
      </c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6"/>
      <c r="R295" s="7">
        <v>949</v>
      </c>
      <c r="S295" s="359"/>
      <c r="T295" s="359"/>
      <c r="U295" s="359"/>
      <c r="V295" s="359"/>
      <c r="W295" s="359"/>
      <c r="X295" s="84" t="s">
        <v>10</v>
      </c>
    </row>
    <row r="296" spans="1:24" s="2" customFormat="1" ht="16.5" customHeight="1" x14ac:dyDescent="0.25">
      <c r="A296"/>
      <c r="B296" s="81" t="s">
        <v>337</v>
      </c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6"/>
      <c r="R296" s="7">
        <v>1158</v>
      </c>
      <c r="S296" s="360"/>
      <c r="T296" s="360"/>
      <c r="U296" s="360"/>
      <c r="V296" s="360"/>
      <c r="W296" s="360"/>
      <c r="X296" s="84" t="s">
        <v>10</v>
      </c>
    </row>
    <row r="297" spans="1:24" s="2" customFormat="1" ht="16.5" customHeight="1" x14ac:dyDescent="0.25">
      <c r="A297"/>
      <c r="B297" s="81" t="s">
        <v>338</v>
      </c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6"/>
      <c r="R297" s="7">
        <v>950</v>
      </c>
      <c r="S297" s="359"/>
      <c r="T297" s="359"/>
      <c r="U297" s="359"/>
      <c r="V297" s="359"/>
      <c r="W297" s="359"/>
      <c r="X297" s="82" t="s">
        <v>29</v>
      </c>
    </row>
    <row r="298" spans="1:24" s="2" customFormat="1" ht="16.5" customHeight="1" thickBot="1" x14ac:dyDescent="0.3">
      <c r="A298"/>
      <c r="B298" s="86" t="s">
        <v>339</v>
      </c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8"/>
      <c r="R298" s="89">
        <v>1066</v>
      </c>
      <c r="S298" s="361"/>
      <c r="T298" s="361"/>
      <c r="U298" s="361"/>
      <c r="V298" s="361"/>
      <c r="W298" s="361"/>
      <c r="X298" s="90" t="s">
        <v>33</v>
      </c>
    </row>
    <row r="299" spans="1:24" s="2" customFormat="1" ht="15.75" thickBot="1" x14ac:dyDescent="0.3">
      <c r="A299"/>
    </row>
    <row r="300" spans="1:24" s="2" customFormat="1" x14ac:dyDescent="0.25">
      <c r="A300"/>
      <c r="B300" s="352" t="s">
        <v>340</v>
      </c>
      <c r="C300" s="353"/>
      <c r="D300" s="353"/>
      <c r="E300" s="353"/>
      <c r="F300" s="353"/>
      <c r="G300" s="353"/>
      <c r="H300" s="353"/>
      <c r="I300" s="353"/>
      <c r="J300" s="353"/>
      <c r="K300" s="353"/>
      <c r="L300" s="353"/>
      <c r="M300" s="353"/>
      <c r="N300" s="353"/>
      <c r="O300" s="353"/>
      <c r="P300" s="353"/>
      <c r="Q300" s="353"/>
      <c r="R300" s="353"/>
      <c r="S300" s="353"/>
      <c r="T300" s="353"/>
      <c r="U300" s="353"/>
      <c r="V300" s="353"/>
      <c r="W300" s="353"/>
      <c r="X300" s="354"/>
    </row>
    <row r="301" spans="1:24" s="2" customFormat="1" ht="15.75" thickBot="1" x14ac:dyDescent="0.3">
      <c r="A301"/>
      <c r="B301" s="355"/>
      <c r="C301" s="356"/>
      <c r="D301" s="356"/>
      <c r="E301" s="356"/>
      <c r="F301" s="356"/>
      <c r="G301" s="356"/>
      <c r="H301" s="356"/>
      <c r="I301" s="356"/>
      <c r="J301" s="356"/>
      <c r="K301" s="356"/>
      <c r="L301" s="356"/>
      <c r="M301" s="356"/>
      <c r="N301" s="356"/>
      <c r="O301" s="356"/>
      <c r="P301" s="356"/>
      <c r="Q301" s="356"/>
      <c r="R301" s="356"/>
      <c r="S301" s="356"/>
      <c r="T301" s="356"/>
      <c r="U301" s="356"/>
      <c r="V301" s="356"/>
      <c r="W301" s="356"/>
      <c r="X301" s="357"/>
    </row>
    <row r="302" spans="1:24" s="2" customFormat="1" ht="17.25" customHeight="1" x14ac:dyDescent="0.25">
      <c r="A302"/>
      <c r="B302" s="79" t="s">
        <v>341</v>
      </c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78"/>
      <c r="R302" s="15">
        <v>884</v>
      </c>
      <c r="S302" s="362"/>
      <c r="T302" s="362"/>
      <c r="U302" s="362"/>
      <c r="V302" s="362"/>
      <c r="W302" s="362"/>
      <c r="X302" s="127"/>
    </row>
    <row r="303" spans="1:24" s="2" customFormat="1" ht="17.25" customHeight="1" x14ac:dyDescent="0.25">
      <c r="A303"/>
      <c r="B303" s="81" t="s">
        <v>342</v>
      </c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6"/>
      <c r="R303" s="16">
        <v>885</v>
      </c>
      <c r="S303" s="363"/>
      <c r="T303" s="363"/>
      <c r="U303" s="363"/>
      <c r="V303" s="363"/>
      <c r="W303" s="363"/>
      <c r="X303" s="128"/>
    </row>
    <row r="304" spans="1:24" s="2" customFormat="1" ht="17.25" customHeight="1" x14ac:dyDescent="0.25">
      <c r="A304"/>
      <c r="B304" s="81" t="s">
        <v>343</v>
      </c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6"/>
      <c r="R304" s="16">
        <v>886</v>
      </c>
      <c r="S304" s="363"/>
      <c r="T304" s="363"/>
      <c r="U304" s="363"/>
      <c r="V304" s="363"/>
      <c r="W304" s="363"/>
      <c r="X304" s="128"/>
    </row>
    <row r="305" spans="1:24" s="2" customFormat="1" ht="17.25" customHeight="1" thickBot="1" x14ac:dyDescent="0.3">
      <c r="A305"/>
      <c r="B305" s="86" t="s">
        <v>344</v>
      </c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8"/>
      <c r="R305" s="91">
        <v>985</v>
      </c>
      <c r="S305" s="364"/>
      <c r="T305" s="364"/>
      <c r="U305" s="364"/>
      <c r="V305" s="364"/>
      <c r="W305" s="364"/>
      <c r="X305" s="129"/>
    </row>
    <row r="306" spans="1:24" s="2" customFormat="1" ht="17.25" customHeight="1" x14ac:dyDescent="0.25">
      <c r="A306"/>
      <c r="B306" s="33" t="s">
        <v>345</v>
      </c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78"/>
      <c r="R306" s="15">
        <v>887</v>
      </c>
      <c r="S306" s="362"/>
      <c r="T306" s="362"/>
      <c r="U306" s="362"/>
      <c r="V306" s="362"/>
      <c r="W306" s="362"/>
      <c r="X306" s="130"/>
    </row>
    <row r="307" spans="1:24" s="2" customFormat="1" ht="15.75" thickBot="1" x14ac:dyDescent="0.3">
      <c r="A307"/>
    </row>
    <row r="308" spans="1:24" s="2" customFormat="1" ht="14.45" customHeight="1" x14ac:dyDescent="0.25">
      <c r="A308"/>
      <c r="B308" s="365" t="s">
        <v>346</v>
      </c>
      <c r="C308" s="366"/>
      <c r="D308" s="366"/>
      <c r="E308" s="366"/>
      <c r="F308" s="366"/>
      <c r="G308" s="366"/>
      <c r="H308" s="366"/>
      <c r="I308" s="366"/>
      <c r="J308" s="366"/>
      <c r="K308" s="366"/>
      <c r="L308" s="366"/>
      <c r="M308" s="366"/>
      <c r="N308" s="366"/>
      <c r="O308" s="366"/>
      <c r="P308" s="366"/>
      <c r="Q308" s="366"/>
      <c r="R308" s="366"/>
      <c r="S308" s="366"/>
      <c r="T308" s="366"/>
      <c r="U308" s="366"/>
      <c r="V308" s="366"/>
      <c r="W308" s="366"/>
      <c r="X308" s="367"/>
    </row>
    <row r="309" spans="1:24" s="2" customFormat="1" ht="15.75" thickBot="1" x14ac:dyDescent="0.3">
      <c r="A309"/>
      <c r="B309" s="368"/>
      <c r="C309" s="369"/>
      <c r="D309" s="369"/>
      <c r="E309" s="369"/>
      <c r="F309" s="369"/>
      <c r="G309" s="369"/>
      <c r="H309" s="369"/>
      <c r="I309" s="369"/>
      <c r="J309" s="369"/>
      <c r="K309" s="369"/>
      <c r="L309" s="369"/>
      <c r="M309" s="369"/>
      <c r="N309" s="369"/>
      <c r="O309" s="369"/>
      <c r="P309" s="369"/>
      <c r="Q309" s="369"/>
      <c r="R309" s="369"/>
      <c r="S309" s="369"/>
      <c r="T309" s="369"/>
      <c r="U309" s="369"/>
      <c r="V309" s="369"/>
      <c r="W309" s="369"/>
      <c r="X309" s="370"/>
    </row>
    <row r="310" spans="1:24" s="2" customFormat="1" x14ac:dyDescent="0.25">
      <c r="A310"/>
      <c r="B310" s="371" t="s">
        <v>347</v>
      </c>
      <c r="C310" s="228" t="s">
        <v>348</v>
      </c>
      <c r="D310" s="229"/>
      <c r="E310" s="229"/>
      <c r="F310" s="229"/>
      <c r="G310" s="229"/>
      <c r="H310" s="229"/>
      <c r="I310" s="229"/>
      <c r="J310" s="229"/>
      <c r="K310" s="229"/>
      <c r="L310" s="229"/>
      <c r="M310" s="229"/>
      <c r="N310" s="229"/>
      <c r="O310" s="229"/>
      <c r="P310" s="229"/>
      <c r="Q310" s="230"/>
      <c r="R310" s="49">
        <v>1657</v>
      </c>
      <c r="S310" s="335"/>
      <c r="T310" s="335"/>
      <c r="U310" s="335"/>
      <c r="V310" s="335"/>
      <c r="W310" s="335"/>
      <c r="X310" s="51" t="s">
        <v>10</v>
      </c>
    </row>
    <row r="311" spans="1:24" s="2" customFormat="1" x14ac:dyDescent="0.25">
      <c r="A311"/>
      <c r="B311" s="372"/>
      <c r="C311" s="194" t="s">
        <v>349</v>
      </c>
      <c r="D311" s="195"/>
      <c r="E311" s="195"/>
      <c r="F311" s="195"/>
      <c r="G311" s="195"/>
      <c r="H311" s="195"/>
      <c r="I311" s="195"/>
      <c r="J311" s="195"/>
      <c r="K311" s="195"/>
      <c r="L311" s="195"/>
      <c r="M311" s="195"/>
      <c r="N311" s="195"/>
      <c r="O311" s="195"/>
      <c r="P311" s="195"/>
      <c r="Q311" s="196"/>
      <c r="R311" s="36">
        <v>1658</v>
      </c>
      <c r="S311" s="188"/>
      <c r="T311" s="188"/>
      <c r="U311" s="188"/>
      <c r="V311" s="188"/>
      <c r="W311" s="188"/>
      <c r="X311" s="53" t="s">
        <v>10</v>
      </c>
    </row>
    <row r="312" spans="1:24" s="2" customFormat="1" x14ac:dyDescent="0.25">
      <c r="A312"/>
      <c r="B312" s="372"/>
      <c r="C312" s="194" t="s">
        <v>350</v>
      </c>
      <c r="D312" s="195"/>
      <c r="E312" s="195"/>
      <c r="F312" s="195"/>
      <c r="G312" s="195"/>
      <c r="H312" s="195"/>
      <c r="I312" s="195"/>
      <c r="J312" s="195"/>
      <c r="K312" s="195"/>
      <c r="L312" s="195"/>
      <c r="M312" s="195"/>
      <c r="N312" s="195"/>
      <c r="O312" s="195"/>
      <c r="P312" s="195"/>
      <c r="Q312" s="196"/>
      <c r="R312" s="36">
        <v>1659</v>
      </c>
      <c r="S312" s="188"/>
      <c r="T312" s="188"/>
      <c r="U312" s="188"/>
      <c r="V312" s="188"/>
      <c r="W312" s="188"/>
      <c r="X312" s="53" t="s">
        <v>10</v>
      </c>
    </row>
    <row r="313" spans="1:24" s="2" customFormat="1" x14ac:dyDescent="0.25">
      <c r="A313"/>
      <c r="B313" s="372"/>
      <c r="C313" s="194" t="s">
        <v>351</v>
      </c>
      <c r="D313" s="195"/>
      <c r="E313" s="195"/>
      <c r="F313" s="195"/>
      <c r="G313" s="195"/>
      <c r="H313" s="195"/>
      <c r="I313" s="195"/>
      <c r="J313" s="195"/>
      <c r="K313" s="195"/>
      <c r="L313" s="195"/>
      <c r="M313" s="195"/>
      <c r="N313" s="195"/>
      <c r="O313" s="195"/>
      <c r="P313" s="195"/>
      <c r="Q313" s="196"/>
      <c r="R313" s="36">
        <v>1660</v>
      </c>
      <c r="S313" s="188"/>
      <c r="T313" s="188"/>
      <c r="U313" s="188"/>
      <c r="V313" s="188"/>
      <c r="W313" s="188"/>
      <c r="X313" s="53" t="s">
        <v>10</v>
      </c>
    </row>
    <row r="314" spans="1:24" s="2" customFormat="1" x14ac:dyDescent="0.25">
      <c r="A314"/>
      <c r="B314" s="372"/>
      <c r="C314" s="194" t="s">
        <v>352</v>
      </c>
      <c r="D314" s="195"/>
      <c r="E314" s="195"/>
      <c r="F314" s="195"/>
      <c r="G314" s="195"/>
      <c r="H314" s="195"/>
      <c r="I314" s="195"/>
      <c r="J314" s="195"/>
      <c r="K314" s="195"/>
      <c r="L314" s="195"/>
      <c r="M314" s="195"/>
      <c r="N314" s="195"/>
      <c r="O314" s="195"/>
      <c r="P314" s="195"/>
      <c r="Q314" s="196"/>
      <c r="R314" s="36">
        <v>1661</v>
      </c>
      <c r="S314" s="188"/>
      <c r="T314" s="188"/>
      <c r="U314" s="188"/>
      <c r="V314" s="188"/>
      <c r="W314" s="188"/>
      <c r="X314" s="52" t="s">
        <v>29</v>
      </c>
    </row>
    <row r="315" spans="1:24" s="2" customFormat="1" x14ac:dyDescent="0.25">
      <c r="A315"/>
      <c r="B315" s="372"/>
      <c r="C315" s="194" t="s">
        <v>353</v>
      </c>
      <c r="D315" s="195"/>
      <c r="E315" s="195"/>
      <c r="F315" s="195"/>
      <c r="G315" s="195"/>
      <c r="H315" s="195"/>
      <c r="I315" s="195"/>
      <c r="J315" s="195"/>
      <c r="K315" s="195"/>
      <c r="L315" s="195"/>
      <c r="M315" s="195"/>
      <c r="N315" s="195"/>
      <c r="O315" s="195"/>
      <c r="P315" s="195"/>
      <c r="Q315" s="196"/>
      <c r="R315" s="36">
        <v>1662</v>
      </c>
      <c r="S315" s="188"/>
      <c r="T315" s="188"/>
      <c r="U315" s="188"/>
      <c r="V315" s="188"/>
      <c r="W315" s="188"/>
      <c r="X315" s="52" t="s">
        <v>29</v>
      </c>
    </row>
    <row r="316" spans="1:24" s="2" customFormat="1" x14ac:dyDescent="0.25">
      <c r="A316"/>
      <c r="B316" s="372"/>
      <c r="C316" s="194" t="s">
        <v>354</v>
      </c>
      <c r="D316" s="195"/>
      <c r="E316" s="195"/>
      <c r="F316" s="195"/>
      <c r="G316" s="195"/>
      <c r="H316" s="195"/>
      <c r="I316" s="195"/>
      <c r="J316" s="195"/>
      <c r="K316" s="195"/>
      <c r="L316" s="195"/>
      <c r="M316" s="195"/>
      <c r="N316" s="195"/>
      <c r="O316" s="195"/>
      <c r="P316" s="195"/>
      <c r="Q316" s="196"/>
      <c r="R316" s="36">
        <v>1140</v>
      </c>
      <c r="S316" s="188"/>
      <c r="T316" s="188"/>
      <c r="U316" s="188"/>
      <c r="V316" s="188"/>
      <c r="W316" s="188"/>
      <c r="X316" s="52" t="s">
        <v>29</v>
      </c>
    </row>
    <row r="317" spans="1:24" s="2" customFormat="1" x14ac:dyDescent="0.25">
      <c r="A317"/>
      <c r="B317" s="372"/>
      <c r="C317" s="194" t="s">
        <v>355</v>
      </c>
      <c r="D317" s="195"/>
      <c r="E317" s="195"/>
      <c r="F317" s="195"/>
      <c r="G317" s="195"/>
      <c r="H317" s="195"/>
      <c r="I317" s="195"/>
      <c r="J317" s="195"/>
      <c r="K317" s="195"/>
      <c r="L317" s="195"/>
      <c r="M317" s="195"/>
      <c r="N317" s="195"/>
      <c r="O317" s="195"/>
      <c r="P317" s="195"/>
      <c r="Q317" s="196"/>
      <c r="R317" s="36">
        <v>1663</v>
      </c>
      <c r="S317" s="188"/>
      <c r="T317" s="188"/>
      <c r="U317" s="188"/>
      <c r="V317" s="188"/>
      <c r="W317" s="188"/>
      <c r="X317" s="52" t="s">
        <v>29</v>
      </c>
    </row>
    <row r="318" spans="1:24" s="2" customFormat="1" x14ac:dyDescent="0.25">
      <c r="A318"/>
      <c r="B318" s="372"/>
      <c r="C318" s="194" t="s">
        <v>356</v>
      </c>
      <c r="D318" s="195"/>
      <c r="E318" s="195"/>
      <c r="F318" s="195"/>
      <c r="G318" s="195"/>
      <c r="H318" s="195"/>
      <c r="I318" s="195"/>
      <c r="J318" s="195"/>
      <c r="K318" s="195"/>
      <c r="L318" s="195"/>
      <c r="M318" s="195"/>
      <c r="N318" s="195"/>
      <c r="O318" s="195"/>
      <c r="P318" s="195"/>
      <c r="Q318" s="196"/>
      <c r="R318" s="36">
        <v>1664</v>
      </c>
      <c r="S318" s="188"/>
      <c r="T318" s="188"/>
      <c r="U318" s="188"/>
      <c r="V318" s="188"/>
      <c r="W318" s="188"/>
      <c r="X318" s="52" t="s">
        <v>29</v>
      </c>
    </row>
    <row r="319" spans="1:24" s="2" customFormat="1" x14ac:dyDescent="0.25">
      <c r="A319"/>
      <c r="B319" s="372"/>
      <c r="C319" s="194" t="s">
        <v>357</v>
      </c>
      <c r="D319" s="195"/>
      <c r="E319" s="195"/>
      <c r="F319" s="195"/>
      <c r="G319" s="195"/>
      <c r="H319" s="195"/>
      <c r="I319" s="195"/>
      <c r="J319" s="195"/>
      <c r="K319" s="195"/>
      <c r="L319" s="195"/>
      <c r="M319" s="195"/>
      <c r="N319" s="195"/>
      <c r="O319" s="195"/>
      <c r="P319" s="195"/>
      <c r="Q319" s="196"/>
      <c r="R319" s="36">
        <v>1665</v>
      </c>
      <c r="S319" s="188"/>
      <c r="T319" s="188"/>
      <c r="U319" s="188"/>
      <c r="V319" s="188"/>
      <c r="W319" s="188"/>
      <c r="X319" s="52" t="s">
        <v>29</v>
      </c>
    </row>
    <row r="320" spans="1:24" s="2" customFormat="1" x14ac:dyDescent="0.25">
      <c r="A320"/>
      <c r="B320" s="372"/>
      <c r="C320" s="194" t="s">
        <v>358</v>
      </c>
      <c r="D320" s="195"/>
      <c r="E320" s="195"/>
      <c r="F320" s="195"/>
      <c r="G320" s="195"/>
      <c r="H320" s="195"/>
      <c r="I320" s="195"/>
      <c r="J320" s="195"/>
      <c r="K320" s="195"/>
      <c r="L320" s="195"/>
      <c r="M320" s="195"/>
      <c r="N320" s="195"/>
      <c r="O320" s="195"/>
      <c r="P320" s="195"/>
      <c r="Q320" s="196"/>
      <c r="R320" s="36">
        <v>1666</v>
      </c>
      <c r="S320" s="188"/>
      <c r="T320" s="188"/>
      <c r="U320" s="188"/>
      <c r="V320" s="188"/>
      <c r="W320" s="188"/>
      <c r="X320" s="52" t="s">
        <v>29</v>
      </c>
    </row>
    <row r="321" spans="1:24" s="2" customFormat="1" x14ac:dyDescent="0.25">
      <c r="A321"/>
      <c r="B321" s="372"/>
      <c r="C321" s="194" t="s">
        <v>359</v>
      </c>
      <c r="D321" s="195"/>
      <c r="E321" s="195"/>
      <c r="F321" s="195"/>
      <c r="G321" s="195"/>
      <c r="H321" s="195"/>
      <c r="I321" s="195"/>
      <c r="J321" s="195"/>
      <c r="K321" s="195"/>
      <c r="L321" s="195"/>
      <c r="M321" s="195"/>
      <c r="N321" s="195"/>
      <c r="O321" s="195"/>
      <c r="P321" s="195"/>
      <c r="Q321" s="196"/>
      <c r="R321" s="36">
        <v>1667</v>
      </c>
      <c r="S321" s="188"/>
      <c r="T321" s="188"/>
      <c r="U321" s="188"/>
      <c r="V321" s="188"/>
      <c r="W321" s="188"/>
      <c r="X321" s="52" t="s">
        <v>29</v>
      </c>
    </row>
    <row r="322" spans="1:24" s="2" customFormat="1" x14ac:dyDescent="0.25">
      <c r="A322"/>
      <c r="B322" s="372"/>
      <c r="C322" s="194" t="s">
        <v>360</v>
      </c>
      <c r="D322" s="195"/>
      <c r="E322" s="195"/>
      <c r="F322" s="195"/>
      <c r="G322" s="195"/>
      <c r="H322" s="195"/>
      <c r="I322" s="195"/>
      <c r="J322" s="195"/>
      <c r="K322" s="195"/>
      <c r="L322" s="195"/>
      <c r="M322" s="195"/>
      <c r="N322" s="195"/>
      <c r="O322" s="195"/>
      <c r="P322" s="195"/>
      <c r="Q322" s="196"/>
      <c r="R322" s="36">
        <v>1668</v>
      </c>
      <c r="S322" s="188"/>
      <c r="T322" s="188"/>
      <c r="U322" s="188"/>
      <c r="V322" s="188"/>
      <c r="W322" s="188"/>
      <c r="X322" s="52" t="s">
        <v>29</v>
      </c>
    </row>
    <row r="323" spans="1:24" s="2" customFormat="1" x14ac:dyDescent="0.25">
      <c r="A323"/>
      <c r="B323" s="372"/>
      <c r="C323" s="194" t="s">
        <v>361</v>
      </c>
      <c r="D323" s="195"/>
      <c r="E323" s="195"/>
      <c r="F323" s="195"/>
      <c r="G323" s="195"/>
      <c r="H323" s="195"/>
      <c r="I323" s="195"/>
      <c r="J323" s="195"/>
      <c r="K323" s="195"/>
      <c r="L323" s="195"/>
      <c r="M323" s="195"/>
      <c r="N323" s="195"/>
      <c r="O323" s="195"/>
      <c r="P323" s="195"/>
      <c r="Q323" s="196"/>
      <c r="R323" s="36">
        <v>1141</v>
      </c>
      <c r="S323" s="188"/>
      <c r="T323" s="188"/>
      <c r="U323" s="188"/>
      <c r="V323" s="188"/>
      <c r="W323" s="188"/>
      <c r="X323" s="52" t="s">
        <v>29</v>
      </c>
    </row>
    <row r="324" spans="1:24" s="2" customFormat="1" x14ac:dyDescent="0.25">
      <c r="A324"/>
      <c r="B324" s="372"/>
      <c r="C324" s="194" t="s">
        <v>362</v>
      </c>
      <c r="D324" s="195"/>
      <c r="E324" s="195"/>
      <c r="F324" s="195"/>
      <c r="G324" s="195"/>
      <c r="H324" s="195"/>
      <c r="I324" s="195"/>
      <c r="J324" s="195"/>
      <c r="K324" s="195"/>
      <c r="L324" s="195"/>
      <c r="M324" s="195"/>
      <c r="N324" s="195"/>
      <c r="O324" s="195"/>
      <c r="P324" s="195"/>
      <c r="Q324" s="196"/>
      <c r="R324" s="36">
        <v>1142</v>
      </c>
      <c r="S324" s="188"/>
      <c r="T324" s="188"/>
      <c r="U324" s="188"/>
      <c r="V324" s="188"/>
      <c r="W324" s="188"/>
      <c r="X324" s="52" t="s">
        <v>29</v>
      </c>
    </row>
    <row r="325" spans="1:24" s="2" customFormat="1" x14ac:dyDescent="0.25">
      <c r="A325"/>
      <c r="B325" s="372"/>
      <c r="C325" s="194" t="s">
        <v>363</v>
      </c>
      <c r="D325" s="195"/>
      <c r="E325" s="195"/>
      <c r="F325" s="195"/>
      <c r="G325" s="195"/>
      <c r="H325" s="195"/>
      <c r="I325" s="195"/>
      <c r="J325" s="195"/>
      <c r="K325" s="195"/>
      <c r="L325" s="195"/>
      <c r="M325" s="195"/>
      <c r="N325" s="195"/>
      <c r="O325" s="195"/>
      <c r="P325" s="195"/>
      <c r="Q325" s="196"/>
      <c r="R325" s="36">
        <v>1669</v>
      </c>
      <c r="S325" s="188"/>
      <c r="T325" s="188"/>
      <c r="U325" s="188"/>
      <c r="V325" s="188"/>
      <c r="W325" s="188"/>
      <c r="X325" s="52" t="s">
        <v>29</v>
      </c>
    </row>
    <row r="326" spans="1:24" s="2" customFormat="1" x14ac:dyDescent="0.25">
      <c r="A326"/>
      <c r="B326" s="372"/>
      <c r="C326" s="194" t="s">
        <v>364</v>
      </c>
      <c r="D326" s="195"/>
      <c r="E326" s="195"/>
      <c r="F326" s="195"/>
      <c r="G326" s="195"/>
      <c r="H326" s="195"/>
      <c r="I326" s="195"/>
      <c r="J326" s="195"/>
      <c r="K326" s="195"/>
      <c r="L326" s="195"/>
      <c r="M326" s="195"/>
      <c r="N326" s="195"/>
      <c r="O326" s="195"/>
      <c r="P326" s="195"/>
      <c r="Q326" s="196"/>
      <c r="R326" s="36">
        <v>1670</v>
      </c>
      <c r="S326" s="188"/>
      <c r="T326" s="188"/>
      <c r="U326" s="188"/>
      <c r="V326" s="188"/>
      <c r="W326" s="188"/>
      <c r="X326" s="52" t="s">
        <v>29</v>
      </c>
    </row>
    <row r="327" spans="1:24" s="2" customFormat="1" x14ac:dyDescent="0.25">
      <c r="A327"/>
      <c r="B327" s="372"/>
      <c r="C327" s="194" t="s">
        <v>365</v>
      </c>
      <c r="D327" s="195"/>
      <c r="E327" s="195"/>
      <c r="F327" s="195"/>
      <c r="G327" s="195"/>
      <c r="H327" s="195"/>
      <c r="I327" s="195"/>
      <c r="J327" s="195"/>
      <c r="K327" s="195"/>
      <c r="L327" s="195"/>
      <c r="M327" s="195"/>
      <c r="N327" s="195"/>
      <c r="O327" s="195"/>
      <c r="P327" s="195"/>
      <c r="Q327" s="196"/>
      <c r="R327" s="36">
        <v>1671</v>
      </c>
      <c r="S327" s="188"/>
      <c r="T327" s="188"/>
      <c r="U327" s="188"/>
      <c r="V327" s="188"/>
      <c r="W327" s="188"/>
      <c r="X327" s="52" t="s">
        <v>29</v>
      </c>
    </row>
    <row r="328" spans="1:24" s="2" customFormat="1" x14ac:dyDescent="0.25">
      <c r="A328"/>
      <c r="B328" s="372"/>
      <c r="C328" s="206" t="s">
        <v>366</v>
      </c>
      <c r="D328" s="207"/>
      <c r="E328" s="207"/>
      <c r="F328" s="207"/>
      <c r="G328" s="207"/>
      <c r="H328" s="207"/>
      <c r="I328" s="207"/>
      <c r="J328" s="207"/>
      <c r="K328" s="207"/>
      <c r="L328" s="207"/>
      <c r="M328" s="207"/>
      <c r="N328" s="207"/>
      <c r="O328" s="207"/>
      <c r="P328" s="207"/>
      <c r="Q328" s="208"/>
      <c r="R328" s="131">
        <v>1672</v>
      </c>
      <c r="S328" s="291"/>
      <c r="T328" s="291"/>
      <c r="U328" s="291"/>
      <c r="V328" s="291"/>
      <c r="W328" s="291"/>
      <c r="X328" s="132" t="s">
        <v>33</v>
      </c>
    </row>
    <row r="329" spans="1:24" s="2" customFormat="1" x14ac:dyDescent="0.25">
      <c r="A329"/>
      <c r="B329" s="202" t="s">
        <v>367</v>
      </c>
      <c r="C329" s="194" t="s">
        <v>368</v>
      </c>
      <c r="D329" s="195"/>
      <c r="E329" s="195"/>
      <c r="F329" s="195"/>
      <c r="G329" s="195"/>
      <c r="H329" s="195"/>
      <c r="I329" s="195"/>
      <c r="J329" s="195"/>
      <c r="K329" s="195"/>
      <c r="L329" s="195"/>
      <c r="M329" s="195"/>
      <c r="N329" s="195"/>
      <c r="O329" s="195"/>
      <c r="P329" s="195"/>
      <c r="Q329" s="196"/>
      <c r="R329" s="36">
        <v>1673</v>
      </c>
      <c r="S329" s="188"/>
      <c r="T329" s="188"/>
      <c r="U329" s="188"/>
      <c r="V329" s="188"/>
      <c r="W329" s="188"/>
      <c r="X329" s="52" t="s">
        <v>29</v>
      </c>
    </row>
    <row r="330" spans="1:24" s="2" customFormat="1" x14ac:dyDescent="0.25">
      <c r="A330"/>
      <c r="B330" s="202"/>
      <c r="C330" s="194" t="s">
        <v>369</v>
      </c>
      <c r="D330" s="195"/>
      <c r="E330" s="195"/>
      <c r="F330" s="195"/>
      <c r="G330" s="195"/>
      <c r="H330" s="195"/>
      <c r="I330" s="195"/>
      <c r="J330" s="195"/>
      <c r="K330" s="195"/>
      <c r="L330" s="195"/>
      <c r="M330" s="195"/>
      <c r="N330" s="195"/>
      <c r="O330" s="195"/>
      <c r="P330" s="195"/>
      <c r="Q330" s="196"/>
      <c r="R330" s="36">
        <v>1674</v>
      </c>
      <c r="S330" s="188"/>
      <c r="T330" s="188"/>
      <c r="U330" s="188"/>
      <c r="V330" s="188"/>
      <c r="W330" s="188"/>
      <c r="X330" s="53" t="s">
        <v>10</v>
      </c>
    </row>
    <row r="331" spans="1:24" s="2" customFormat="1" ht="15" customHeight="1" x14ac:dyDescent="0.25">
      <c r="A331"/>
      <c r="B331" s="202"/>
      <c r="C331" s="194" t="s">
        <v>370</v>
      </c>
      <c r="D331" s="195"/>
      <c r="E331" s="195"/>
      <c r="F331" s="195"/>
      <c r="G331" s="195"/>
      <c r="H331" s="195"/>
      <c r="I331" s="195"/>
      <c r="J331" s="195"/>
      <c r="K331" s="195"/>
      <c r="L331" s="195"/>
      <c r="M331" s="195"/>
      <c r="N331" s="195"/>
      <c r="O331" s="195"/>
      <c r="P331" s="195"/>
      <c r="Q331" s="196"/>
      <c r="R331" s="36">
        <v>1144</v>
      </c>
      <c r="S331" s="188"/>
      <c r="T331" s="188"/>
      <c r="U331" s="188"/>
      <c r="V331" s="188"/>
      <c r="W331" s="188"/>
      <c r="X331" s="53" t="s">
        <v>10</v>
      </c>
    </row>
    <row r="332" spans="1:24" s="2" customFormat="1" x14ac:dyDescent="0.25">
      <c r="A332"/>
      <c r="B332" s="202"/>
      <c r="C332" s="194" t="s">
        <v>355</v>
      </c>
      <c r="D332" s="195"/>
      <c r="E332" s="195"/>
      <c r="F332" s="195"/>
      <c r="G332" s="195"/>
      <c r="H332" s="195"/>
      <c r="I332" s="195"/>
      <c r="J332" s="195"/>
      <c r="K332" s="195"/>
      <c r="L332" s="195"/>
      <c r="M332" s="195"/>
      <c r="N332" s="195"/>
      <c r="O332" s="195"/>
      <c r="P332" s="195"/>
      <c r="Q332" s="196"/>
      <c r="R332" s="36">
        <v>1675</v>
      </c>
      <c r="S332" s="188"/>
      <c r="T332" s="188"/>
      <c r="U332" s="188"/>
      <c r="V332" s="188"/>
      <c r="W332" s="188"/>
      <c r="X332" s="53" t="s">
        <v>10</v>
      </c>
    </row>
    <row r="333" spans="1:24" s="2" customFormat="1" x14ac:dyDescent="0.25">
      <c r="A333"/>
      <c r="B333" s="202"/>
      <c r="C333" s="194" t="s">
        <v>371</v>
      </c>
      <c r="D333" s="195"/>
      <c r="E333" s="195"/>
      <c r="F333" s="195"/>
      <c r="G333" s="195"/>
      <c r="H333" s="195"/>
      <c r="I333" s="195"/>
      <c r="J333" s="195"/>
      <c r="K333" s="195"/>
      <c r="L333" s="195"/>
      <c r="M333" s="195"/>
      <c r="N333" s="195"/>
      <c r="O333" s="195"/>
      <c r="P333" s="195"/>
      <c r="Q333" s="196"/>
      <c r="R333" s="36">
        <v>1175</v>
      </c>
      <c r="S333" s="188"/>
      <c r="T333" s="188"/>
      <c r="U333" s="188"/>
      <c r="V333" s="188"/>
      <c r="W333" s="188"/>
      <c r="X333" s="53" t="s">
        <v>10</v>
      </c>
    </row>
    <row r="334" spans="1:24" s="2" customFormat="1" x14ac:dyDescent="0.25">
      <c r="A334"/>
      <c r="B334" s="202"/>
      <c r="C334" s="194" t="s">
        <v>372</v>
      </c>
      <c r="D334" s="195"/>
      <c r="E334" s="195"/>
      <c r="F334" s="195"/>
      <c r="G334" s="195"/>
      <c r="H334" s="195"/>
      <c r="I334" s="195"/>
      <c r="J334" s="195"/>
      <c r="K334" s="195"/>
      <c r="L334" s="195"/>
      <c r="M334" s="195"/>
      <c r="N334" s="195"/>
      <c r="O334" s="195"/>
      <c r="P334" s="195"/>
      <c r="Q334" s="196"/>
      <c r="R334" s="36">
        <v>1676</v>
      </c>
      <c r="S334" s="188"/>
      <c r="T334" s="188"/>
      <c r="U334" s="188"/>
      <c r="V334" s="188"/>
      <c r="W334" s="188"/>
      <c r="X334" s="53" t="s">
        <v>10</v>
      </c>
    </row>
    <row r="335" spans="1:24" s="2" customFormat="1" x14ac:dyDescent="0.25">
      <c r="A335"/>
      <c r="B335" s="202"/>
      <c r="C335" s="194" t="s">
        <v>373</v>
      </c>
      <c r="D335" s="195"/>
      <c r="E335" s="195"/>
      <c r="F335" s="195"/>
      <c r="G335" s="195"/>
      <c r="H335" s="195"/>
      <c r="I335" s="195"/>
      <c r="J335" s="195"/>
      <c r="K335" s="195"/>
      <c r="L335" s="195"/>
      <c r="M335" s="195"/>
      <c r="N335" s="195"/>
      <c r="O335" s="195"/>
      <c r="P335" s="195"/>
      <c r="Q335" s="196"/>
      <c r="R335" s="36">
        <v>1677</v>
      </c>
      <c r="S335" s="188"/>
      <c r="T335" s="188"/>
      <c r="U335" s="188"/>
      <c r="V335" s="188"/>
      <c r="W335" s="188"/>
      <c r="X335" s="53" t="s">
        <v>10</v>
      </c>
    </row>
    <row r="336" spans="1:24" s="2" customFormat="1" x14ac:dyDescent="0.25">
      <c r="A336"/>
      <c r="B336" s="202"/>
      <c r="C336" s="194" t="s">
        <v>374</v>
      </c>
      <c r="D336" s="195"/>
      <c r="E336" s="195"/>
      <c r="F336" s="195"/>
      <c r="G336" s="195"/>
      <c r="H336" s="195"/>
      <c r="I336" s="195"/>
      <c r="J336" s="195"/>
      <c r="K336" s="195"/>
      <c r="L336" s="195"/>
      <c r="M336" s="195"/>
      <c r="N336" s="195"/>
      <c r="O336" s="195"/>
      <c r="P336" s="195"/>
      <c r="Q336" s="196"/>
      <c r="R336" s="36">
        <v>1678</v>
      </c>
      <c r="S336" s="188"/>
      <c r="T336" s="188"/>
      <c r="U336" s="188"/>
      <c r="V336" s="188"/>
      <c r="W336" s="188"/>
      <c r="X336" s="53" t="s">
        <v>10</v>
      </c>
    </row>
    <row r="337" spans="1:24" s="2" customFormat="1" x14ac:dyDescent="0.25">
      <c r="A337"/>
      <c r="B337" s="202"/>
      <c r="C337" s="194" t="s">
        <v>375</v>
      </c>
      <c r="D337" s="195"/>
      <c r="E337" s="195"/>
      <c r="F337" s="195"/>
      <c r="G337" s="195"/>
      <c r="H337" s="195"/>
      <c r="I337" s="195"/>
      <c r="J337" s="195"/>
      <c r="K337" s="195"/>
      <c r="L337" s="195"/>
      <c r="M337" s="195"/>
      <c r="N337" s="195"/>
      <c r="O337" s="195"/>
      <c r="P337" s="195"/>
      <c r="Q337" s="196"/>
      <c r="R337" s="36">
        <v>1150</v>
      </c>
      <c r="S337" s="188"/>
      <c r="T337" s="188"/>
      <c r="U337" s="188"/>
      <c r="V337" s="188"/>
      <c r="W337" s="188"/>
      <c r="X337" s="53" t="s">
        <v>10</v>
      </c>
    </row>
    <row r="338" spans="1:24" s="2" customFormat="1" x14ac:dyDescent="0.25">
      <c r="A338"/>
      <c r="B338" s="202"/>
      <c r="C338" s="194" t="s">
        <v>376</v>
      </c>
      <c r="D338" s="195"/>
      <c r="E338" s="195"/>
      <c r="F338" s="195"/>
      <c r="G338" s="195"/>
      <c r="H338" s="195"/>
      <c r="I338" s="195"/>
      <c r="J338" s="195"/>
      <c r="K338" s="195"/>
      <c r="L338" s="195"/>
      <c r="M338" s="195"/>
      <c r="N338" s="195"/>
      <c r="O338" s="195"/>
      <c r="P338" s="195"/>
      <c r="Q338" s="196"/>
      <c r="R338" s="36">
        <v>1147</v>
      </c>
      <c r="S338" s="188"/>
      <c r="T338" s="188"/>
      <c r="U338" s="188"/>
      <c r="V338" s="188"/>
      <c r="W338" s="188"/>
      <c r="X338" s="53" t="s">
        <v>10</v>
      </c>
    </row>
    <row r="339" spans="1:24" s="2" customFormat="1" x14ac:dyDescent="0.25">
      <c r="A339"/>
      <c r="B339" s="202"/>
      <c r="C339" s="194" t="s">
        <v>377</v>
      </c>
      <c r="D339" s="195"/>
      <c r="E339" s="195"/>
      <c r="F339" s="195"/>
      <c r="G339" s="195"/>
      <c r="H339" s="195"/>
      <c r="I339" s="195"/>
      <c r="J339" s="195"/>
      <c r="K339" s="195"/>
      <c r="L339" s="195"/>
      <c r="M339" s="195"/>
      <c r="N339" s="195"/>
      <c r="O339" s="195"/>
      <c r="P339" s="195"/>
      <c r="Q339" s="196"/>
      <c r="R339" s="36">
        <v>1148</v>
      </c>
      <c r="S339" s="188"/>
      <c r="T339" s="188"/>
      <c r="U339" s="188"/>
      <c r="V339" s="188"/>
      <c r="W339" s="188"/>
      <c r="X339" s="53" t="s">
        <v>10</v>
      </c>
    </row>
    <row r="340" spans="1:24" s="2" customFormat="1" x14ac:dyDescent="0.25">
      <c r="A340"/>
      <c r="B340" s="202"/>
      <c r="C340" s="194" t="s">
        <v>378</v>
      </c>
      <c r="D340" s="195"/>
      <c r="E340" s="195"/>
      <c r="F340" s="195"/>
      <c r="G340" s="195"/>
      <c r="H340" s="195"/>
      <c r="I340" s="195"/>
      <c r="J340" s="195"/>
      <c r="K340" s="195"/>
      <c r="L340" s="195"/>
      <c r="M340" s="195"/>
      <c r="N340" s="195"/>
      <c r="O340" s="195"/>
      <c r="P340" s="195"/>
      <c r="Q340" s="196"/>
      <c r="R340" s="36">
        <v>1149</v>
      </c>
      <c r="S340" s="188"/>
      <c r="T340" s="188"/>
      <c r="U340" s="188"/>
      <c r="V340" s="188"/>
      <c r="W340" s="188"/>
      <c r="X340" s="53" t="s">
        <v>10</v>
      </c>
    </row>
    <row r="341" spans="1:24" s="2" customFormat="1" x14ac:dyDescent="0.25">
      <c r="A341"/>
      <c r="B341" s="202"/>
      <c r="C341" s="194" t="s">
        <v>379</v>
      </c>
      <c r="D341" s="195"/>
      <c r="E341" s="195"/>
      <c r="F341" s="195"/>
      <c r="G341" s="195"/>
      <c r="H341" s="195"/>
      <c r="I341" s="195"/>
      <c r="J341" s="195"/>
      <c r="K341" s="195"/>
      <c r="L341" s="195"/>
      <c r="M341" s="195"/>
      <c r="N341" s="195"/>
      <c r="O341" s="195"/>
      <c r="P341" s="195"/>
      <c r="Q341" s="196"/>
      <c r="R341" s="36">
        <v>1151</v>
      </c>
      <c r="S341" s="188"/>
      <c r="T341" s="188"/>
      <c r="U341" s="188"/>
      <c r="V341" s="188"/>
      <c r="W341" s="188"/>
      <c r="X341" s="53" t="s">
        <v>10</v>
      </c>
    </row>
    <row r="342" spans="1:24" s="2" customFormat="1" x14ac:dyDescent="0.25">
      <c r="A342"/>
      <c r="B342" s="202"/>
      <c r="C342" s="194" t="s">
        <v>380</v>
      </c>
      <c r="D342" s="195"/>
      <c r="E342" s="195"/>
      <c r="F342" s="195"/>
      <c r="G342" s="195"/>
      <c r="H342" s="195"/>
      <c r="I342" s="195"/>
      <c r="J342" s="195"/>
      <c r="K342" s="195"/>
      <c r="L342" s="195"/>
      <c r="M342" s="195"/>
      <c r="N342" s="195"/>
      <c r="O342" s="195"/>
      <c r="P342" s="195"/>
      <c r="Q342" s="196"/>
      <c r="R342" s="36">
        <v>1152</v>
      </c>
      <c r="S342" s="188"/>
      <c r="T342" s="188"/>
      <c r="U342" s="188"/>
      <c r="V342" s="188"/>
      <c r="W342" s="188"/>
      <c r="X342" s="52" t="s">
        <v>29</v>
      </c>
    </row>
    <row r="343" spans="1:24" s="2" customFormat="1" x14ac:dyDescent="0.25">
      <c r="A343"/>
      <c r="B343" s="202"/>
      <c r="C343" s="194" t="s">
        <v>381</v>
      </c>
      <c r="D343" s="195"/>
      <c r="E343" s="195"/>
      <c r="F343" s="195"/>
      <c r="G343" s="195"/>
      <c r="H343" s="195"/>
      <c r="I343" s="195"/>
      <c r="J343" s="195"/>
      <c r="K343" s="195"/>
      <c r="L343" s="195"/>
      <c r="M343" s="195"/>
      <c r="N343" s="195"/>
      <c r="O343" s="195"/>
      <c r="P343" s="195"/>
      <c r="Q343" s="196"/>
      <c r="R343" s="36">
        <v>1176</v>
      </c>
      <c r="S343" s="188"/>
      <c r="T343" s="188"/>
      <c r="U343" s="188"/>
      <c r="V343" s="188"/>
      <c r="W343" s="188"/>
      <c r="X343" s="52" t="s">
        <v>29</v>
      </c>
    </row>
    <row r="344" spans="1:24" s="2" customFormat="1" x14ac:dyDescent="0.25">
      <c r="A344"/>
      <c r="B344" s="202"/>
      <c r="C344" s="194" t="s">
        <v>382</v>
      </c>
      <c r="D344" s="195"/>
      <c r="E344" s="195"/>
      <c r="F344" s="195"/>
      <c r="G344" s="195"/>
      <c r="H344" s="195"/>
      <c r="I344" s="195"/>
      <c r="J344" s="195"/>
      <c r="K344" s="195"/>
      <c r="L344" s="195"/>
      <c r="M344" s="195"/>
      <c r="N344" s="195"/>
      <c r="O344" s="195"/>
      <c r="P344" s="195"/>
      <c r="Q344" s="196"/>
      <c r="R344" s="36">
        <v>1159</v>
      </c>
      <c r="S344" s="188"/>
      <c r="T344" s="188"/>
      <c r="U344" s="188"/>
      <c r="V344" s="188"/>
      <c r="W344" s="188"/>
      <c r="X344" s="52" t="s">
        <v>29</v>
      </c>
    </row>
    <row r="345" spans="1:24" s="2" customFormat="1" x14ac:dyDescent="0.25">
      <c r="A345"/>
      <c r="B345" s="202"/>
      <c r="C345" s="194" t="s">
        <v>383</v>
      </c>
      <c r="D345" s="195"/>
      <c r="E345" s="195"/>
      <c r="F345" s="195"/>
      <c r="G345" s="195"/>
      <c r="H345" s="195"/>
      <c r="I345" s="195"/>
      <c r="J345" s="195"/>
      <c r="K345" s="195"/>
      <c r="L345" s="195"/>
      <c r="M345" s="195"/>
      <c r="N345" s="195"/>
      <c r="O345" s="195"/>
      <c r="P345" s="195"/>
      <c r="Q345" s="196"/>
      <c r="R345" s="36">
        <v>1679</v>
      </c>
      <c r="S345" s="188"/>
      <c r="T345" s="188"/>
      <c r="U345" s="188"/>
      <c r="V345" s="188"/>
      <c r="W345" s="188"/>
      <c r="X345" s="52" t="s">
        <v>29</v>
      </c>
    </row>
    <row r="346" spans="1:24" s="2" customFormat="1" x14ac:dyDescent="0.25">
      <c r="A346"/>
      <c r="B346" s="202"/>
      <c r="C346" s="194" t="s">
        <v>384</v>
      </c>
      <c r="D346" s="195"/>
      <c r="E346" s="195"/>
      <c r="F346" s="195"/>
      <c r="G346" s="195"/>
      <c r="H346" s="195"/>
      <c r="I346" s="195"/>
      <c r="J346" s="195"/>
      <c r="K346" s="195"/>
      <c r="L346" s="195"/>
      <c r="M346" s="195"/>
      <c r="N346" s="195"/>
      <c r="O346" s="195"/>
      <c r="P346" s="195"/>
      <c r="Q346" s="196"/>
      <c r="R346" s="36">
        <v>1680</v>
      </c>
      <c r="S346" s="188"/>
      <c r="T346" s="188"/>
      <c r="U346" s="188"/>
      <c r="V346" s="188"/>
      <c r="W346" s="188"/>
      <c r="X346" s="52" t="s">
        <v>29</v>
      </c>
    </row>
    <row r="347" spans="1:24" s="2" customFormat="1" x14ac:dyDescent="0.25">
      <c r="A347"/>
      <c r="B347" s="202"/>
      <c r="C347" s="194" t="s">
        <v>385</v>
      </c>
      <c r="D347" s="195"/>
      <c r="E347" s="195"/>
      <c r="F347" s="195"/>
      <c r="G347" s="195"/>
      <c r="H347" s="195"/>
      <c r="I347" s="195"/>
      <c r="J347" s="195"/>
      <c r="K347" s="195"/>
      <c r="L347" s="195"/>
      <c r="M347" s="195"/>
      <c r="N347" s="195"/>
      <c r="O347" s="195"/>
      <c r="P347" s="195"/>
      <c r="Q347" s="196"/>
      <c r="R347" s="36">
        <v>1681</v>
      </c>
      <c r="S347" s="188"/>
      <c r="T347" s="188"/>
      <c r="U347" s="188"/>
      <c r="V347" s="188"/>
      <c r="W347" s="188"/>
      <c r="X347" s="52" t="s">
        <v>29</v>
      </c>
    </row>
    <row r="348" spans="1:24" s="2" customFormat="1" x14ac:dyDescent="0.25">
      <c r="A348"/>
      <c r="B348" s="202"/>
      <c r="C348" s="194" t="s">
        <v>386</v>
      </c>
      <c r="D348" s="195"/>
      <c r="E348" s="195"/>
      <c r="F348" s="195"/>
      <c r="G348" s="195"/>
      <c r="H348" s="195"/>
      <c r="I348" s="195"/>
      <c r="J348" s="195"/>
      <c r="K348" s="195"/>
      <c r="L348" s="195"/>
      <c r="M348" s="195"/>
      <c r="N348" s="195"/>
      <c r="O348" s="195"/>
      <c r="P348" s="195"/>
      <c r="Q348" s="196"/>
      <c r="R348" s="36">
        <v>1682</v>
      </c>
      <c r="S348" s="188"/>
      <c r="T348" s="188"/>
      <c r="U348" s="188"/>
      <c r="V348" s="188"/>
      <c r="W348" s="188"/>
      <c r="X348" s="52" t="s">
        <v>29</v>
      </c>
    </row>
    <row r="349" spans="1:24" s="2" customFormat="1" x14ac:dyDescent="0.25">
      <c r="A349"/>
      <c r="B349" s="202"/>
      <c r="C349" s="194" t="s">
        <v>387</v>
      </c>
      <c r="D349" s="195"/>
      <c r="E349" s="195"/>
      <c r="F349" s="195"/>
      <c r="G349" s="195"/>
      <c r="H349" s="195"/>
      <c r="I349" s="195"/>
      <c r="J349" s="195"/>
      <c r="K349" s="195"/>
      <c r="L349" s="195"/>
      <c r="M349" s="195"/>
      <c r="N349" s="195"/>
      <c r="O349" s="195"/>
      <c r="P349" s="195"/>
      <c r="Q349" s="196"/>
      <c r="R349" s="36">
        <v>1683</v>
      </c>
      <c r="S349" s="188"/>
      <c r="T349" s="188"/>
      <c r="U349" s="188"/>
      <c r="V349" s="188"/>
      <c r="W349" s="188"/>
      <c r="X349" s="52" t="s">
        <v>29</v>
      </c>
    </row>
    <row r="350" spans="1:24" s="2" customFormat="1" x14ac:dyDescent="0.25">
      <c r="A350"/>
      <c r="B350" s="202"/>
      <c r="C350" s="194" t="s">
        <v>388</v>
      </c>
      <c r="D350" s="195"/>
      <c r="E350" s="195"/>
      <c r="F350" s="195"/>
      <c r="G350" s="195"/>
      <c r="H350" s="195"/>
      <c r="I350" s="195"/>
      <c r="J350" s="195"/>
      <c r="K350" s="195"/>
      <c r="L350" s="195"/>
      <c r="M350" s="195"/>
      <c r="N350" s="195"/>
      <c r="O350" s="195"/>
      <c r="P350" s="195"/>
      <c r="Q350" s="196"/>
      <c r="R350" s="36">
        <v>1684</v>
      </c>
      <c r="S350" s="188"/>
      <c r="T350" s="188"/>
      <c r="U350" s="188"/>
      <c r="V350" s="188"/>
      <c r="W350" s="188"/>
      <c r="X350" s="52" t="s">
        <v>29</v>
      </c>
    </row>
    <row r="351" spans="1:24" s="2" customFormat="1" x14ac:dyDescent="0.25">
      <c r="A351"/>
      <c r="B351" s="202"/>
      <c r="C351" s="194" t="s">
        <v>389</v>
      </c>
      <c r="D351" s="195"/>
      <c r="E351" s="195"/>
      <c r="F351" s="195"/>
      <c r="G351" s="195"/>
      <c r="H351" s="195"/>
      <c r="I351" s="195"/>
      <c r="J351" s="195"/>
      <c r="K351" s="195"/>
      <c r="L351" s="195"/>
      <c r="M351" s="195"/>
      <c r="N351" s="195"/>
      <c r="O351" s="195"/>
      <c r="P351" s="195"/>
      <c r="Q351" s="196"/>
      <c r="R351" s="36">
        <v>1685</v>
      </c>
      <c r="S351" s="188"/>
      <c r="T351" s="188"/>
      <c r="U351" s="188"/>
      <c r="V351" s="188"/>
      <c r="W351" s="188"/>
      <c r="X351" s="52" t="s">
        <v>29</v>
      </c>
    </row>
    <row r="352" spans="1:24" s="2" customFormat="1" x14ac:dyDescent="0.25">
      <c r="A352"/>
      <c r="B352" s="202"/>
      <c r="C352" s="194" t="s">
        <v>390</v>
      </c>
      <c r="D352" s="195"/>
      <c r="E352" s="195"/>
      <c r="F352" s="195"/>
      <c r="G352" s="195"/>
      <c r="H352" s="195"/>
      <c r="I352" s="195"/>
      <c r="J352" s="195"/>
      <c r="K352" s="195"/>
      <c r="L352" s="195"/>
      <c r="M352" s="195"/>
      <c r="N352" s="195"/>
      <c r="O352" s="195"/>
      <c r="P352" s="195"/>
      <c r="Q352" s="196"/>
      <c r="R352" s="36">
        <v>1686</v>
      </c>
      <c r="S352" s="188"/>
      <c r="T352" s="188"/>
      <c r="U352" s="188"/>
      <c r="V352" s="188"/>
      <c r="W352" s="188"/>
      <c r="X352" s="52" t="s">
        <v>29</v>
      </c>
    </row>
    <row r="353" spans="1:24" s="2" customFormat="1" ht="15" customHeight="1" x14ac:dyDescent="0.25">
      <c r="A353"/>
      <c r="B353" s="202"/>
      <c r="C353" s="194" t="s">
        <v>391</v>
      </c>
      <c r="D353" s="195"/>
      <c r="E353" s="195"/>
      <c r="F353" s="195"/>
      <c r="G353" s="195"/>
      <c r="H353" s="195"/>
      <c r="I353" s="195"/>
      <c r="J353" s="195"/>
      <c r="K353" s="195"/>
      <c r="L353" s="195"/>
      <c r="M353" s="195"/>
      <c r="N353" s="195"/>
      <c r="O353" s="195"/>
      <c r="P353" s="195"/>
      <c r="Q353" s="196"/>
      <c r="R353" s="36">
        <v>1183</v>
      </c>
      <c r="S353" s="188"/>
      <c r="T353" s="188"/>
      <c r="U353" s="188"/>
      <c r="V353" s="188"/>
      <c r="W353" s="188"/>
      <c r="X353" s="52" t="s">
        <v>29</v>
      </c>
    </row>
    <row r="354" spans="1:24" s="2" customFormat="1" x14ac:dyDescent="0.25">
      <c r="A354"/>
      <c r="B354" s="202"/>
      <c r="C354" s="194" t="s">
        <v>392</v>
      </c>
      <c r="D354" s="195"/>
      <c r="E354" s="195"/>
      <c r="F354" s="195"/>
      <c r="G354" s="195"/>
      <c r="H354" s="195"/>
      <c r="I354" s="195"/>
      <c r="J354" s="195"/>
      <c r="K354" s="195"/>
      <c r="L354" s="195"/>
      <c r="M354" s="195"/>
      <c r="N354" s="195"/>
      <c r="O354" s="195"/>
      <c r="P354" s="195"/>
      <c r="Q354" s="196"/>
      <c r="R354" s="36">
        <v>1687</v>
      </c>
      <c r="S354" s="188"/>
      <c r="T354" s="188"/>
      <c r="U354" s="188"/>
      <c r="V354" s="188"/>
      <c r="W354" s="188"/>
      <c r="X354" s="52" t="s">
        <v>29</v>
      </c>
    </row>
    <row r="355" spans="1:24" s="2" customFormat="1" x14ac:dyDescent="0.25">
      <c r="A355"/>
      <c r="B355" s="202"/>
      <c r="C355" s="194" t="s">
        <v>393</v>
      </c>
      <c r="D355" s="195"/>
      <c r="E355" s="195"/>
      <c r="F355" s="195"/>
      <c r="G355" s="195"/>
      <c r="H355" s="195"/>
      <c r="I355" s="195"/>
      <c r="J355" s="195"/>
      <c r="K355" s="195"/>
      <c r="L355" s="195"/>
      <c r="M355" s="195"/>
      <c r="N355" s="195"/>
      <c r="O355" s="195"/>
      <c r="P355" s="195"/>
      <c r="Q355" s="196"/>
      <c r="R355" s="36">
        <v>1688</v>
      </c>
      <c r="S355" s="188"/>
      <c r="T355" s="188"/>
      <c r="U355" s="188"/>
      <c r="V355" s="188"/>
      <c r="W355" s="188"/>
      <c r="X355" s="52" t="s">
        <v>29</v>
      </c>
    </row>
    <row r="356" spans="1:24" s="2" customFormat="1" x14ac:dyDescent="0.25">
      <c r="A356"/>
      <c r="B356" s="202"/>
      <c r="C356" s="194" t="s">
        <v>394</v>
      </c>
      <c r="D356" s="195"/>
      <c r="E356" s="195"/>
      <c r="F356" s="195"/>
      <c r="G356" s="195"/>
      <c r="H356" s="195"/>
      <c r="I356" s="195"/>
      <c r="J356" s="195"/>
      <c r="K356" s="195"/>
      <c r="L356" s="195"/>
      <c r="M356" s="195"/>
      <c r="N356" s="195"/>
      <c r="O356" s="195"/>
      <c r="P356" s="195"/>
      <c r="Q356" s="196"/>
      <c r="R356" s="36">
        <v>1689</v>
      </c>
      <c r="S356" s="188"/>
      <c r="T356" s="188"/>
      <c r="U356" s="188"/>
      <c r="V356" s="188"/>
      <c r="W356" s="188"/>
      <c r="X356" s="52" t="s">
        <v>29</v>
      </c>
    </row>
    <row r="357" spans="1:24" s="2" customFormat="1" ht="49.7" customHeight="1" x14ac:dyDescent="0.25">
      <c r="A357"/>
      <c r="B357" s="202"/>
      <c r="C357" s="350" t="s">
        <v>395</v>
      </c>
      <c r="D357" s="350"/>
      <c r="E357" s="350"/>
      <c r="F357" s="350"/>
      <c r="G357" s="350"/>
      <c r="H357" s="350"/>
      <c r="I357" s="350"/>
      <c r="J357" s="350"/>
      <c r="K357" s="350"/>
      <c r="L357" s="350"/>
      <c r="M357" s="350"/>
      <c r="N357" s="350"/>
      <c r="O357" s="350"/>
      <c r="P357" s="350"/>
      <c r="Q357" s="350"/>
      <c r="R357" s="131">
        <v>1728</v>
      </c>
      <c r="S357" s="291"/>
      <c r="T357" s="291"/>
      <c r="U357" s="291"/>
      <c r="V357" s="291"/>
      <c r="W357" s="291"/>
      <c r="X357" s="132" t="s">
        <v>33</v>
      </c>
    </row>
    <row r="358" spans="1:24" s="2" customFormat="1" x14ac:dyDescent="0.25">
      <c r="A358"/>
      <c r="B358" s="202"/>
      <c r="C358" s="184" t="s">
        <v>396</v>
      </c>
      <c r="D358" s="184"/>
      <c r="E358" s="184"/>
      <c r="F358" s="184"/>
      <c r="G358" s="184"/>
      <c r="H358" s="184"/>
      <c r="I358" s="184"/>
      <c r="J358" s="184"/>
      <c r="K358" s="184"/>
      <c r="L358" s="184"/>
      <c r="M358" s="184"/>
      <c r="N358" s="184"/>
      <c r="O358" s="184"/>
      <c r="P358" s="184"/>
      <c r="Q358" s="184"/>
      <c r="R358" s="35">
        <v>1154</v>
      </c>
      <c r="S358" s="188"/>
      <c r="T358" s="188"/>
      <c r="U358" s="188"/>
      <c r="V358" s="188"/>
      <c r="W358" s="188"/>
      <c r="X358" s="52" t="s">
        <v>29</v>
      </c>
    </row>
    <row r="359" spans="1:24" s="2" customFormat="1" x14ac:dyDescent="0.25">
      <c r="A359"/>
      <c r="B359" s="202"/>
      <c r="C359" s="39" t="s">
        <v>397</v>
      </c>
      <c r="D359" s="40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2">
        <v>1157</v>
      </c>
      <c r="S359" s="188"/>
      <c r="T359" s="188"/>
      <c r="U359" s="188"/>
      <c r="V359" s="188"/>
      <c r="W359" s="188"/>
      <c r="X359" s="52" t="s">
        <v>29</v>
      </c>
    </row>
    <row r="360" spans="1:24" s="2" customFormat="1" ht="31.35" customHeight="1" x14ac:dyDescent="0.25">
      <c r="A360"/>
      <c r="B360" s="202"/>
      <c r="C360" s="350" t="s">
        <v>398</v>
      </c>
      <c r="D360" s="350"/>
      <c r="E360" s="350"/>
      <c r="F360" s="350"/>
      <c r="G360" s="350"/>
      <c r="H360" s="350"/>
      <c r="I360" s="350"/>
      <c r="J360" s="350"/>
      <c r="K360" s="350"/>
      <c r="L360" s="350"/>
      <c r="M360" s="350"/>
      <c r="N360" s="350"/>
      <c r="O360" s="350"/>
      <c r="P360" s="350"/>
      <c r="Q360" s="350"/>
      <c r="R360" s="131">
        <v>1690</v>
      </c>
      <c r="S360" s="291"/>
      <c r="T360" s="291"/>
      <c r="U360" s="291"/>
      <c r="V360" s="291"/>
      <c r="W360" s="291"/>
      <c r="X360" s="132" t="s">
        <v>33</v>
      </c>
    </row>
    <row r="361" spans="1:24" s="2" customFormat="1" ht="21.75" customHeight="1" x14ac:dyDescent="0.25">
      <c r="A361"/>
      <c r="B361" s="202"/>
      <c r="C361" s="315" t="s">
        <v>399</v>
      </c>
      <c r="D361" s="315"/>
      <c r="E361" s="315"/>
      <c r="F361" s="315"/>
      <c r="G361" s="315"/>
      <c r="H361" s="315"/>
      <c r="I361" s="315"/>
      <c r="J361" s="315"/>
      <c r="K361" s="315"/>
      <c r="L361" s="315"/>
      <c r="M361" s="315"/>
      <c r="N361" s="315"/>
      <c r="O361" s="315"/>
      <c r="P361" s="315"/>
      <c r="Q361" s="315"/>
      <c r="R361" s="315"/>
      <c r="S361" s="315"/>
      <c r="T361" s="315"/>
      <c r="U361" s="315"/>
      <c r="V361" s="315"/>
      <c r="W361" s="315"/>
      <c r="X361" s="321"/>
    </row>
    <row r="362" spans="1:24" s="2" customFormat="1" ht="28.5" customHeight="1" x14ac:dyDescent="0.25">
      <c r="A362"/>
      <c r="B362" s="202"/>
      <c r="C362" s="190" t="s">
        <v>400</v>
      </c>
      <c r="D362" s="190"/>
      <c r="E362" s="190"/>
      <c r="F362" s="190"/>
      <c r="G362" s="190"/>
      <c r="H362" s="190"/>
      <c r="I362" s="190"/>
      <c r="J362" s="190"/>
      <c r="K362" s="190"/>
      <c r="L362" s="190"/>
      <c r="M362" s="190"/>
      <c r="N362" s="190"/>
      <c r="O362" s="190"/>
      <c r="P362" s="190"/>
      <c r="Q362" s="190"/>
      <c r="R362" s="36">
        <v>1155</v>
      </c>
      <c r="S362" s="346"/>
      <c r="T362" s="346"/>
      <c r="U362" s="346"/>
      <c r="V362" s="346"/>
      <c r="W362" s="346"/>
      <c r="X362" s="53" t="s">
        <v>10</v>
      </c>
    </row>
    <row r="363" spans="1:24" s="2" customFormat="1" ht="25.5" customHeight="1" x14ac:dyDescent="0.25">
      <c r="A363"/>
      <c r="B363" s="202"/>
      <c r="C363" s="190" t="s">
        <v>401</v>
      </c>
      <c r="D363" s="190"/>
      <c r="E363" s="190"/>
      <c r="F363" s="190"/>
      <c r="G363" s="190"/>
      <c r="H363" s="190"/>
      <c r="I363" s="190"/>
      <c r="J363" s="190"/>
      <c r="K363" s="190"/>
      <c r="L363" s="190"/>
      <c r="M363" s="190"/>
      <c r="N363" s="190"/>
      <c r="O363" s="190"/>
      <c r="P363" s="190"/>
      <c r="Q363" s="190"/>
      <c r="R363" s="36">
        <v>1156</v>
      </c>
      <c r="S363" s="346"/>
      <c r="T363" s="346"/>
      <c r="U363" s="346"/>
      <c r="V363" s="346"/>
      <c r="W363" s="346"/>
      <c r="X363" s="53" t="s">
        <v>10</v>
      </c>
    </row>
    <row r="364" spans="1:24" s="2" customFormat="1" ht="15.75" thickBot="1" x14ac:dyDescent="0.3">
      <c r="A364"/>
      <c r="B364" s="203"/>
      <c r="C364" s="293" t="s">
        <v>402</v>
      </c>
      <c r="D364" s="293"/>
      <c r="E364" s="293"/>
      <c r="F364" s="293"/>
      <c r="G364" s="293"/>
      <c r="H364" s="293"/>
      <c r="I364" s="293"/>
      <c r="J364" s="293"/>
      <c r="K364" s="293"/>
      <c r="L364" s="293"/>
      <c r="M364" s="293"/>
      <c r="N364" s="293"/>
      <c r="O364" s="293"/>
      <c r="P364" s="293"/>
      <c r="Q364" s="293"/>
      <c r="R364" s="133">
        <v>1143</v>
      </c>
      <c r="S364" s="294"/>
      <c r="T364" s="294"/>
      <c r="U364" s="294"/>
      <c r="V364" s="294"/>
      <c r="W364" s="294"/>
      <c r="X364" s="134" t="s">
        <v>33</v>
      </c>
    </row>
    <row r="365" spans="1:24" s="2" customFormat="1" ht="15.75" thickBot="1" x14ac:dyDescent="0.3">
      <c r="A365"/>
    </row>
    <row r="366" spans="1:24" s="2" customFormat="1" ht="14.45" customHeight="1" x14ac:dyDescent="0.25">
      <c r="A366"/>
      <c r="B366" s="304" t="s">
        <v>403</v>
      </c>
      <c r="C366" s="305"/>
      <c r="D366" s="305"/>
      <c r="E366" s="305"/>
      <c r="F366" s="305"/>
      <c r="G366" s="305"/>
      <c r="H366" s="305"/>
      <c r="I366" s="305"/>
      <c r="J366" s="305"/>
      <c r="K366" s="305"/>
      <c r="L366" s="305"/>
      <c r="M366" s="305"/>
      <c r="N366" s="305"/>
      <c r="O366" s="305"/>
      <c r="P366" s="305"/>
      <c r="Q366" s="305"/>
      <c r="R366" s="305"/>
      <c r="S366" s="305"/>
      <c r="T366" s="305"/>
      <c r="U366" s="305"/>
      <c r="V366" s="305"/>
      <c r="W366" s="305"/>
      <c r="X366" s="347"/>
    </row>
    <row r="367" spans="1:24" s="2" customFormat="1" ht="15.75" thickBot="1" x14ac:dyDescent="0.3">
      <c r="A367"/>
      <c r="B367" s="307"/>
      <c r="C367" s="192"/>
      <c r="D367" s="192"/>
      <c r="E367" s="192"/>
      <c r="F367" s="192"/>
      <c r="G367" s="192"/>
      <c r="H367" s="192"/>
      <c r="I367" s="192"/>
      <c r="J367" s="192"/>
      <c r="K367" s="192"/>
      <c r="L367" s="192"/>
      <c r="M367" s="192"/>
      <c r="N367" s="192"/>
      <c r="O367" s="192"/>
      <c r="P367" s="192"/>
      <c r="Q367" s="192"/>
      <c r="R367" s="192"/>
      <c r="S367" s="192"/>
      <c r="T367" s="192"/>
      <c r="U367" s="192"/>
      <c r="V367" s="192"/>
      <c r="W367" s="192"/>
      <c r="X367" s="348"/>
    </row>
    <row r="368" spans="1:24" s="2" customFormat="1" ht="15.75" customHeight="1" x14ac:dyDescent="0.25">
      <c r="A368"/>
      <c r="B368" s="185" t="s">
        <v>404</v>
      </c>
      <c r="C368" s="186"/>
      <c r="D368" s="186"/>
      <c r="E368" s="186"/>
      <c r="F368" s="186"/>
      <c r="G368" s="186"/>
      <c r="H368" s="186"/>
      <c r="I368" s="186"/>
      <c r="J368" s="186"/>
      <c r="K368" s="186"/>
      <c r="L368" s="186"/>
      <c r="M368" s="186"/>
      <c r="N368" s="186"/>
      <c r="O368" s="186"/>
      <c r="P368" s="186"/>
      <c r="Q368" s="186"/>
      <c r="R368" s="49">
        <v>1698</v>
      </c>
      <c r="S368" s="349"/>
      <c r="T368" s="349"/>
      <c r="U368" s="349"/>
      <c r="V368" s="349"/>
      <c r="W368" s="349"/>
      <c r="X368" s="51" t="s">
        <v>10</v>
      </c>
    </row>
    <row r="369" spans="1:24" s="2" customFormat="1" ht="15.75" customHeight="1" x14ac:dyDescent="0.25">
      <c r="A369"/>
      <c r="B369" s="183" t="s">
        <v>405</v>
      </c>
      <c r="C369" s="184"/>
      <c r="D369" s="184"/>
      <c r="E369" s="184"/>
      <c r="F369" s="184"/>
      <c r="G369" s="184"/>
      <c r="H369" s="184"/>
      <c r="I369" s="184"/>
      <c r="J369" s="184"/>
      <c r="K369" s="184"/>
      <c r="L369" s="184"/>
      <c r="M369" s="184"/>
      <c r="N369" s="184"/>
      <c r="O369" s="184"/>
      <c r="P369" s="184"/>
      <c r="Q369" s="184"/>
      <c r="R369" s="36">
        <v>1717</v>
      </c>
      <c r="S369" s="346"/>
      <c r="T369" s="346"/>
      <c r="U369" s="346"/>
      <c r="V369" s="346"/>
      <c r="W369" s="346"/>
      <c r="X369" s="52" t="s">
        <v>29</v>
      </c>
    </row>
    <row r="370" spans="1:24" s="2" customFormat="1" ht="15.75" customHeight="1" x14ac:dyDescent="0.25">
      <c r="A370"/>
      <c r="B370" s="183" t="s">
        <v>406</v>
      </c>
      <c r="C370" s="184"/>
      <c r="D370" s="184"/>
      <c r="E370" s="184"/>
      <c r="F370" s="184"/>
      <c r="G370" s="184"/>
      <c r="H370" s="184"/>
      <c r="I370" s="184"/>
      <c r="J370" s="184"/>
      <c r="K370" s="184"/>
      <c r="L370" s="184"/>
      <c r="M370" s="184"/>
      <c r="N370" s="184"/>
      <c r="O370" s="184"/>
      <c r="P370" s="184"/>
      <c r="Q370" s="184"/>
      <c r="R370" s="36">
        <v>1692</v>
      </c>
      <c r="S370" s="346"/>
      <c r="T370" s="346"/>
      <c r="U370" s="346"/>
      <c r="V370" s="346"/>
      <c r="W370" s="346"/>
      <c r="X370" s="53" t="s">
        <v>10</v>
      </c>
    </row>
    <row r="371" spans="1:24" s="2" customFormat="1" ht="15.75" customHeight="1" x14ac:dyDescent="0.25">
      <c r="A371"/>
      <c r="B371" s="183" t="s">
        <v>407</v>
      </c>
      <c r="C371" s="184"/>
      <c r="D371" s="184"/>
      <c r="E371" s="184"/>
      <c r="F371" s="184"/>
      <c r="G371" s="184"/>
      <c r="H371" s="184"/>
      <c r="I371" s="184"/>
      <c r="J371" s="184"/>
      <c r="K371" s="184"/>
      <c r="L371" s="184"/>
      <c r="M371" s="184"/>
      <c r="N371" s="184"/>
      <c r="O371" s="184"/>
      <c r="P371" s="184"/>
      <c r="Q371" s="184"/>
      <c r="R371" s="36">
        <v>1699</v>
      </c>
      <c r="S371" s="346"/>
      <c r="T371" s="346"/>
      <c r="U371" s="346"/>
      <c r="V371" s="346"/>
      <c r="W371" s="346"/>
      <c r="X371" s="53" t="s">
        <v>10</v>
      </c>
    </row>
    <row r="372" spans="1:24" s="2" customFormat="1" ht="15.75" customHeight="1" x14ac:dyDescent="0.25">
      <c r="A372"/>
      <c r="B372" s="289" t="s">
        <v>408</v>
      </c>
      <c r="C372" s="290"/>
      <c r="D372" s="290"/>
      <c r="E372" s="290"/>
      <c r="F372" s="290"/>
      <c r="G372" s="290"/>
      <c r="H372" s="290"/>
      <c r="I372" s="290"/>
      <c r="J372" s="290"/>
      <c r="K372" s="290"/>
      <c r="L372" s="290"/>
      <c r="M372" s="290"/>
      <c r="N372" s="290"/>
      <c r="O372" s="290"/>
      <c r="P372" s="290"/>
      <c r="Q372" s="290"/>
      <c r="R372" s="131">
        <v>1718</v>
      </c>
      <c r="S372" s="319"/>
      <c r="T372" s="319"/>
      <c r="U372" s="319"/>
      <c r="V372" s="319"/>
      <c r="W372" s="319"/>
      <c r="X372" s="132" t="s">
        <v>33</v>
      </c>
    </row>
    <row r="373" spans="1:24" s="2" customFormat="1" ht="15.75" customHeight="1" x14ac:dyDescent="0.25">
      <c r="A373"/>
      <c r="B373" s="183" t="s">
        <v>409</v>
      </c>
      <c r="C373" s="184"/>
      <c r="D373" s="184"/>
      <c r="E373" s="184"/>
      <c r="F373" s="184"/>
      <c r="G373" s="184"/>
      <c r="H373" s="184"/>
      <c r="I373" s="184"/>
      <c r="J373" s="184"/>
      <c r="K373" s="184"/>
      <c r="L373" s="184"/>
      <c r="M373" s="184"/>
      <c r="N373" s="184"/>
      <c r="O373" s="184"/>
      <c r="P373" s="184"/>
      <c r="Q373" s="184"/>
      <c r="R373" s="36">
        <v>1693</v>
      </c>
      <c r="S373" s="346"/>
      <c r="T373" s="346"/>
      <c r="U373" s="346"/>
      <c r="V373" s="346"/>
      <c r="W373" s="346"/>
      <c r="X373" s="52" t="s">
        <v>29</v>
      </c>
    </row>
    <row r="374" spans="1:24" s="2" customFormat="1" ht="15.75" customHeight="1" x14ac:dyDescent="0.25">
      <c r="A374"/>
      <c r="B374" s="183" t="s">
        <v>410</v>
      </c>
      <c r="C374" s="184"/>
      <c r="D374" s="184"/>
      <c r="E374" s="184"/>
      <c r="F374" s="184"/>
      <c r="G374" s="184"/>
      <c r="H374" s="184"/>
      <c r="I374" s="184"/>
      <c r="J374" s="184"/>
      <c r="K374" s="184"/>
      <c r="L374" s="184"/>
      <c r="M374" s="184"/>
      <c r="N374" s="184"/>
      <c r="O374" s="184"/>
      <c r="P374" s="184"/>
      <c r="Q374" s="184"/>
      <c r="R374" s="36">
        <v>844</v>
      </c>
      <c r="S374" s="346"/>
      <c r="T374" s="346"/>
      <c r="U374" s="346"/>
      <c r="V374" s="346"/>
      <c r="W374" s="346"/>
      <c r="X374" s="52" t="s">
        <v>29</v>
      </c>
    </row>
    <row r="375" spans="1:24" s="2" customFormat="1" ht="15.75" customHeight="1" x14ac:dyDescent="0.25">
      <c r="A375"/>
      <c r="B375" s="183" t="s">
        <v>411</v>
      </c>
      <c r="C375" s="184"/>
      <c r="D375" s="184"/>
      <c r="E375" s="184"/>
      <c r="F375" s="184"/>
      <c r="G375" s="184"/>
      <c r="H375" s="184"/>
      <c r="I375" s="184"/>
      <c r="J375" s="184"/>
      <c r="K375" s="184"/>
      <c r="L375" s="184"/>
      <c r="M375" s="184"/>
      <c r="N375" s="184"/>
      <c r="O375" s="184"/>
      <c r="P375" s="184"/>
      <c r="Q375" s="184"/>
      <c r="R375" s="36">
        <v>982</v>
      </c>
      <c r="S375" s="346"/>
      <c r="T375" s="346"/>
      <c r="U375" s="346"/>
      <c r="V375" s="346"/>
      <c r="W375" s="346"/>
      <c r="X375" s="52" t="s">
        <v>29</v>
      </c>
    </row>
    <row r="376" spans="1:24" s="2" customFormat="1" ht="15.75" customHeight="1" x14ac:dyDescent="0.25">
      <c r="A376"/>
      <c r="B376" s="183" t="s">
        <v>412</v>
      </c>
      <c r="C376" s="184"/>
      <c r="D376" s="184"/>
      <c r="E376" s="184"/>
      <c r="F376" s="184"/>
      <c r="G376" s="184"/>
      <c r="H376" s="184"/>
      <c r="I376" s="184"/>
      <c r="J376" s="184"/>
      <c r="K376" s="184"/>
      <c r="L376" s="184"/>
      <c r="M376" s="184"/>
      <c r="N376" s="184"/>
      <c r="O376" s="184"/>
      <c r="P376" s="184"/>
      <c r="Q376" s="184"/>
      <c r="R376" s="36">
        <v>1198</v>
      </c>
      <c r="S376" s="346"/>
      <c r="T376" s="346"/>
      <c r="U376" s="346"/>
      <c r="V376" s="346"/>
      <c r="W376" s="346"/>
      <c r="X376" s="52" t="s">
        <v>29</v>
      </c>
    </row>
    <row r="377" spans="1:24" s="2" customFormat="1" ht="15.75" customHeight="1" thickBot="1" x14ac:dyDescent="0.3">
      <c r="A377"/>
      <c r="B377" s="292" t="s">
        <v>413</v>
      </c>
      <c r="C377" s="293"/>
      <c r="D377" s="293"/>
      <c r="E377" s="293"/>
      <c r="F377" s="293"/>
      <c r="G377" s="293"/>
      <c r="H377" s="293"/>
      <c r="I377" s="293"/>
      <c r="J377" s="293"/>
      <c r="K377" s="293"/>
      <c r="L377" s="293"/>
      <c r="M377" s="293"/>
      <c r="N377" s="293"/>
      <c r="O377" s="293"/>
      <c r="P377" s="293"/>
      <c r="Q377" s="293"/>
      <c r="R377" s="133">
        <v>1199</v>
      </c>
      <c r="S377" s="299"/>
      <c r="T377" s="299"/>
      <c r="U377" s="299"/>
      <c r="V377" s="299"/>
      <c r="W377" s="299"/>
      <c r="X377" s="134" t="s">
        <v>33</v>
      </c>
    </row>
    <row r="378" spans="1:24" s="2" customFormat="1" ht="15.75" thickBot="1" x14ac:dyDescent="0.3">
      <c r="A378"/>
    </row>
    <row r="379" spans="1:24" s="2" customFormat="1" x14ac:dyDescent="0.25">
      <c r="A379"/>
      <c r="B379" s="328" t="s">
        <v>414</v>
      </c>
      <c r="C379" s="314"/>
      <c r="D379" s="314"/>
      <c r="E379" s="314"/>
      <c r="F379" s="314"/>
      <c r="G379" s="314"/>
      <c r="H379" s="314"/>
      <c r="I379" s="314"/>
      <c r="J379" s="314"/>
      <c r="K379" s="314"/>
      <c r="L379" s="314"/>
      <c r="M379" s="314"/>
      <c r="N379" s="314"/>
      <c r="O379" s="314"/>
      <c r="P379" s="314"/>
      <c r="Q379" s="314"/>
      <c r="R379" s="314"/>
      <c r="S379" s="314"/>
      <c r="T379" s="314"/>
      <c r="U379" s="314"/>
      <c r="V379" s="314"/>
      <c r="W379" s="314"/>
      <c r="X379" s="329"/>
    </row>
    <row r="380" spans="1:24" s="2" customFormat="1" ht="15.75" thickBot="1" x14ac:dyDescent="0.3">
      <c r="A380"/>
      <c r="B380" s="330"/>
      <c r="C380" s="316"/>
      <c r="D380" s="316"/>
      <c r="E380" s="316"/>
      <c r="F380" s="316"/>
      <c r="G380" s="316"/>
      <c r="H380" s="316"/>
      <c r="I380" s="316"/>
      <c r="J380" s="316"/>
      <c r="K380" s="316"/>
      <c r="L380" s="316"/>
      <c r="M380" s="316"/>
      <c r="N380" s="316"/>
      <c r="O380" s="316"/>
      <c r="P380" s="316"/>
      <c r="Q380" s="316"/>
      <c r="R380" s="316"/>
      <c r="S380" s="316"/>
      <c r="T380" s="316"/>
      <c r="U380" s="316"/>
      <c r="V380" s="316"/>
      <c r="W380" s="316"/>
      <c r="X380" s="331"/>
    </row>
    <row r="381" spans="1:24" s="2" customFormat="1" x14ac:dyDescent="0.25">
      <c r="A381"/>
      <c r="B381" s="185" t="s">
        <v>415</v>
      </c>
      <c r="C381" s="186"/>
      <c r="D381" s="186"/>
      <c r="E381" s="186"/>
      <c r="F381" s="186"/>
      <c r="G381" s="186"/>
      <c r="H381" s="186"/>
      <c r="I381" s="186"/>
      <c r="J381" s="186"/>
      <c r="K381" s="186"/>
      <c r="L381" s="186"/>
      <c r="M381" s="186"/>
      <c r="N381" s="186"/>
      <c r="O381" s="186"/>
      <c r="P381" s="186"/>
      <c r="Q381" s="186"/>
      <c r="R381" s="49">
        <v>1145</v>
      </c>
      <c r="S381" s="335"/>
      <c r="T381" s="335"/>
      <c r="U381" s="335"/>
      <c r="V381" s="335"/>
      <c r="W381" s="335"/>
      <c r="X381" s="51" t="s">
        <v>10</v>
      </c>
    </row>
    <row r="382" spans="1:24" s="2" customFormat="1" x14ac:dyDescent="0.25">
      <c r="A382"/>
      <c r="B382" s="183" t="s">
        <v>416</v>
      </c>
      <c r="C382" s="184"/>
      <c r="D382" s="184"/>
      <c r="E382" s="184"/>
      <c r="F382" s="184"/>
      <c r="G382" s="184"/>
      <c r="H382" s="184"/>
      <c r="I382" s="184"/>
      <c r="J382" s="184"/>
      <c r="K382" s="184"/>
      <c r="L382" s="184"/>
      <c r="M382" s="184"/>
      <c r="N382" s="184"/>
      <c r="O382" s="184"/>
      <c r="P382" s="184"/>
      <c r="Q382" s="184"/>
      <c r="R382" s="36">
        <v>1146</v>
      </c>
      <c r="S382" s="188"/>
      <c r="T382" s="188"/>
      <c r="U382" s="188"/>
      <c r="V382" s="188"/>
      <c r="W382" s="188"/>
      <c r="X382" s="52" t="s">
        <v>29</v>
      </c>
    </row>
    <row r="383" spans="1:24" s="2" customFormat="1" x14ac:dyDescent="0.25">
      <c r="A383"/>
      <c r="B383" s="183" t="s">
        <v>417</v>
      </c>
      <c r="C383" s="184"/>
      <c r="D383" s="184"/>
      <c r="E383" s="184"/>
      <c r="F383" s="184"/>
      <c r="G383" s="184"/>
      <c r="H383" s="184"/>
      <c r="I383" s="184"/>
      <c r="J383" s="184"/>
      <c r="K383" s="184"/>
      <c r="L383" s="184"/>
      <c r="M383" s="184"/>
      <c r="N383" s="184"/>
      <c r="O383" s="184"/>
      <c r="P383" s="184"/>
      <c r="Q383" s="184"/>
      <c r="R383" s="36">
        <v>1177</v>
      </c>
      <c r="S383" s="188"/>
      <c r="T383" s="188"/>
      <c r="U383" s="188"/>
      <c r="V383" s="188"/>
      <c r="W383" s="188"/>
      <c r="X383" s="53" t="s">
        <v>10</v>
      </c>
    </row>
    <row r="384" spans="1:24" s="2" customFormat="1" x14ac:dyDescent="0.25">
      <c r="A384"/>
      <c r="B384" s="183" t="s">
        <v>418</v>
      </c>
      <c r="C384" s="184"/>
      <c r="D384" s="184"/>
      <c r="E384" s="184"/>
      <c r="F384" s="184"/>
      <c r="G384" s="184"/>
      <c r="H384" s="184"/>
      <c r="I384" s="184"/>
      <c r="J384" s="184"/>
      <c r="K384" s="184"/>
      <c r="L384" s="184"/>
      <c r="M384" s="184"/>
      <c r="N384" s="184"/>
      <c r="O384" s="184"/>
      <c r="P384" s="184"/>
      <c r="Q384" s="184"/>
      <c r="R384" s="36">
        <v>893</v>
      </c>
      <c r="S384" s="188"/>
      <c r="T384" s="188"/>
      <c r="U384" s="188"/>
      <c r="V384" s="188"/>
      <c r="W384" s="188"/>
      <c r="X384" s="53" t="s">
        <v>10</v>
      </c>
    </row>
    <row r="385" spans="1:24" s="2" customFormat="1" x14ac:dyDescent="0.25">
      <c r="A385"/>
      <c r="B385" s="183" t="s">
        <v>419</v>
      </c>
      <c r="C385" s="184"/>
      <c r="D385" s="184"/>
      <c r="E385" s="184"/>
      <c r="F385" s="184"/>
      <c r="G385" s="184"/>
      <c r="H385" s="184"/>
      <c r="I385" s="184"/>
      <c r="J385" s="184"/>
      <c r="K385" s="184"/>
      <c r="L385" s="184"/>
      <c r="M385" s="184"/>
      <c r="N385" s="184"/>
      <c r="O385" s="184"/>
      <c r="P385" s="184"/>
      <c r="Q385" s="184"/>
      <c r="R385" s="36">
        <v>894</v>
      </c>
      <c r="S385" s="188"/>
      <c r="T385" s="188"/>
      <c r="U385" s="188"/>
      <c r="V385" s="188"/>
      <c r="W385" s="188"/>
      <c r="X385" s="52" t="s">
        <v>29</v>
      </c>
    </row>
    <row r="386" spans="1:24" s="2" customFormat="1" x14ac:dyDescent="0.25">
      <c r="A386"/>
      <c r="B386" s="183" t="s">
        <v>420</v>
      </c>
      <c r="C386" s="184"/>
      <c r="D386" s="184"/>
      <c r="E386" s="184"/>
      <c r="F386" s="184"/>
      <c r="G386" s="184"/>
      <c r="H386" s="184"/>
      <c r="I386" s="184"/>
      <c r="J386" s="184"/>
      <c r="K386" s="184"/>
      <c r="L386" s="184"/>
      <c r="M386" s="184"/>
      <c r="N386" s="184"/>
      <c r="O386" s="184"/>
      <c r="P386" s="184"/>
      <c r="Q386" s="184"/>
      <c r="R386" s="36">
        <v>1694</v>
      </c>
      <c r="S386" s="188"/>
      <c r="T386" s="188"/>
      <c r="U386" s="188"/>
      <c r="V386" s="188"/>
      <c r="W386" s="188"/>
      <c r="X386" s="53" t="s">
        <v>10</v>
      </c>
    </row>
    <row r="387" spans="1:24" s="2" customFormat="1" x14ac:dyDescent="0.25">
      <c r="A387"/>
      <c r="B387" s="183" t="s">
        <v>402</v>
      </c>
      <c r="C387" s="184"/>
      <c r="D387" s="184"/>
      <c r="E387" s="184"/>
      <c r="F387" s="184"/>
      <c r="G387" s="184"/>
      <c r="H387" s="184"/>
      <c r="I387" s="184"/>
      <c r="J387" s="184"/>
      <c r="K387" s="184"/>
      <c r="L387" s="184"/>
      <c r="M387" s="184"/>
      <c r="N387" s="184"/>
      <c r="O387" s="184"/>
      <c r="P387" s="184"/>
      <c r="Q387" s="184"/>
      <c r="R387" s="36">
        <v>1695</v>
      </c>
      <c r="S387" s="188"/>
      <c r="T387" s="188"/>
      <c r="U387" s="188"/>
      <c r="V387" s="188"/>
      <c r="W387" s="188"/>
      <c r="X387" s="52" t="s">
        <v>29</v>
      </c>
    </row>
    <row r="388" spans="1:24" s="2" customFormat="1" x14ac:dyDescent="0.25">
      <c r="A388"/>
      <c r="B388" s="183" t="s">
        <v>394</v>
      </c>
      <c r="C388" s="184"/>
      <c r="D388" s="184"/>
      <c r="E388" s="184"/>
      <c r="F388" s="184"/>
      <c r="G388" s="184"/>
      <c r="H388" s="184"/>
      <c r="I388" s="184"/>
      <c r="J388" s="184"/>
      <c r="K388" s="184"/>
      <c r="L388" s="184"/>
      <c r="M388" s="184"/>
      <c r="N388" s="184"/>
      <c r="O388" s="184"/>
      <c r="P388" s="184"/>
      <c r="Q388" s="184"/>
      <c r="R388" s="36">
        <v>1696</v>
      </c>
      <c r="S388" s="188"/>
      <c r="T388" s="188"/>
      <c r="U388" s="188"/>
      <c r="V388" s="188"/>
      <c r="W388" s="188"/>
      <c r="X388" s="53" t="s">
        <v>10</v>
      </c>
    </row>
    <row r="389" spans="1:24" s="2" customFormat="1" x14ac:dyDescent="0.25">
      <c r="A389"/>
      <c r="B389" s="183" t="s">
        <v>421</v>
      </c>
      <c r="C389" s="184"/>
      <c r="D389" s="184"/>
      <c r="E389" s="184"/>
      <c r="F389" s="184"/>
      <c r="G389" s="184"/>
      <c r="H389" s="184"/>
      <c r="I389" s="184"/>
      <c r="J389" s="184"/>
      <c r="K389" s="184"/>
      <c r="L389" s="184"/>
      <c r="M389" s="184"/>
      <c r="N389" s="184"/>
      <c r="O389" s="184"/>
      <c r="P389" s="184"/>
      <c r="Q389" s="184"/>
      <c r="R389" s="36">
        <v>1178</v>
      </c>
      <c r="S389" s="188"/>
      <c r="T389" s="188"/>
      <c r="U389" s="188"/>
      <c r="V389" s="188"/>
      <c r="W389" s="188"/>
      <c r="X389" s="53" t="s">
        <v>10</v>
      </c>
    </row>
    <row r="390" spans="1:24" s="2" customFormat="1" x14ac:dyDescent="0.25">
      <c r="A390"/>
      <c r="B390" s="183" t="s">
        <v>422</v>
      </c>
      <c r="C390" s="184"/>
      <c r="D390" s="184"/>
      <c r="E390" s="184"/>
      <c r="F390" s="184"/>
      <c r="G390" s="184"/>
      <c r="H390" s="184"/>
      <c r="I390" s="184"/>
      <c r="J390" s="184"/>
      <c r="K390" s="184"/>
      <c r="L390" s="184"/>
      <c r="M390" s="184"/>
      <c r="N390" s="184"/>
      <c r="O390" s="184"/>
      <c r="P390" s="184"/>
      <c r="Q390" s="184"/>
      <c r="R390" s="36">
        <v>1179</v>
      </c>
      <c r="S390" s="188"/>
      <c r="T390" s="188"/>
      <c r="U390" s="188"/>
      <c r="V390" s="188"/>
      <c r="W390" s="188"/>
      <c r="X390" s="52" t="s">
        <v>29</v>
      </c>
    </row>
    <row r="391" spans="1:24" s="2" customFormat="1" x14ac:dyDescent="0.25">
      <c r="A391"/>
      <c r="B391" s="183" t="s">
        <v>423</v>
      </c>
      <c r="C391" s="184"/>
      <c r="D391" s="184"/>
      <c r="E391" s="184"/>
      <c r="F391" s="184"/>
      <c r="G391" s="184"/>
      <c r="H391" s="184"/>
      <c r="I391" s="184"/>
      <c r="J391" s="184"/>
      <c r="K391" s="184"/>
      <c r="L391" s="184"/>
      <c r="M391" s="184"/>
      <c r="N391" s="184"/>
      <c r="O391" s="184"/>
      <c r="P391" s="184"/>
      <c r="Q391" s="184"/>
      <c r="R391" s="36">
        <v>1180</v>
      </c>
      <c r="S391" s="188"/>
      <c r="T391" s="188"/>
      <c r="U391" s="188"/>
      <c r="V391" s="188"/>
      <c r="W391" s="188"/>
      <c r="X391" s="53" t="s">
        <v>10</v>
      </c>
    </row>
    <row r="392" spans="1:24" s="2" customFormat="1" x14ac:dyDescent="0.25">
      <c r="A392"/>
      <c r="B392" s="183" t="s">
        <v>424</v>
      </c>
      <c r="C392" s="184"/>
      <c r="D392" s="184"/>
      <c r="E392" s="184"/>
      <c r="F392" s="184"/>
      <c r="G392" s="184"/>
      <c r="H392" s="184"/>
      <c r="I392" s="184"/>
      <c r="J392" s="184"/>
      <c r="K392" s="184"/>
      <c r="L392" s="184"/>
      <c r="M392" s="184"/>
      <c r="N392" s="184"/>
      <c r="O392" s="184"/>
      <c r="P392" s="184"/>
      <c r="Q392" s="184"/>
      <c r="R392" s="36">
        <v>1181</v>
      </c>
      <c r="S392" s="188"/>
      <c r="T392" s="188"/>
      <c r="U392" s="188"/>
      <c r="V392" s="188"/>
      <c r="W392" s="188"/>
      <c r="X392" s="52" t="s">
        <v>29</v>
      </c>
    </row>
    <row r="393" spans="1:24" s="2" customFormat="1" x14ac:dyDescent="0.25">
      <c r="A393"/>
      <c r="B393" s="183" t="s">
        <v>407</v>
      </c>
      <c r="C393" s="184"/>
      <c r="D393" s="184"/>
      <c r="E393" s="184"/>
      <c r="F393" s="184"/>
      <c r="G393" s="184"/>
      <c r="H393" s="184"/>
      <c r="I393" s="184"/>
      <c r="J393" s="184"/>
      <c r="K393" s="184"/>
      <c r="L393" s="184"/>
      <c r="M393" s="184"/>
      <c r="N393" s="184"/>
      <c r="O393" s="184"/>
      <c r="P393" s="184"/>
      <c r="Q393" s="184"/>
      <c r="R393" s="36">
        <v>1182</v>
      </c>
      <c r="S393" s="188"/>
      <c r="T393" s="188"/>
      <c r="U393" s="188"/>
      <c r="V393" s="188"/>
      <c r="W393" s="188"/>
      <c r="X393" s="52" t="s">
        <v>29</v>
      </c>
    </row>
    <row r="394" spans="1:24" s="2" customFormat="1" x14ac:dyDescent="0.25">
      <c r="A394"/>
      <c r="B394" s="183" t="s">
        <v>370</v>
      </c>
      <c r="C394" s="184"/>
      <c r="D394" s="184"/>
      <c r="E394" s="184"/>
      <c r="F394" s="184"/>
      <c r="G394" s="184"/>
      <c r="H394" s="184"/>
      <c r="I394" s="184"/>
      <c r="J394" s="184"/>
      <c r="K394" s="184"/>
      <c r="L394" s="184"/>
      <c r="M394" s="184"/>
      <c r="N394" s="184"/>
      <c r="O394" s="184"/>
      <c r="P394" s="184"/>
      <c r="Q394" s="184"/>
      <c r="R394" s="36">
        <v>1697</v>
      </c>
      <c r="S394" s="188"/>
      <c r="T394" s="188"/>
      <c r="U394" s="188"/>
      <c r="V394" s="188"/>
      <c r="W394" s="188"/>
      <c r="X394" s="52" t="s">
        <v>29</v>
      </c>
    </row>
    <row r="395" spans="1:24" s="2" customFormat="1" x14ac:dyDescent="0.25">
      <c r="A395"/>
      <c r="B395" s="183" t="s">
        <v>425</v>
      </c>
      <c r="C395" s="184"/>
      <c r="D395" s="184"/>
      <c r="E395" s="184"/>
      <c r="F395" s="184"/>
      <c r="G395" s="184"/>
      <c r="H395" s="184"/>
      <c r="I395" s="184"/>
      <c r="J395" s="184"/>
      <c r="K395" s="184"/>
      <c r="L395" s="184"/>
      <c r="M395" s="184"/>
      <c r="N395" s="184"/>
      <c r="O395" s="184"/>
      <c r="P395" s="184"/>
      <c r="Q395" s="184"/>
      <c r="R395" s="36">
        <v>1186</v>
      </c>
      <c r="S395" s="188"/>
      <c r="T395" s="188"/>
      <c r="U395" s="188"/>
      <c r="V395" s="188"/>
      <c r="W395" s="188"/>
      <c r="X395" s="53" t="s">
        <v>10</v>
      </c>
    </row>
    <row r="396" spans="1:24" s="2" customFormat="1" x14ac:dyDescent="0.25">
      <c r="A396"/>
      <c r="B396" s="183" t="s">
        <v>426</v>
      </c>
      <c r="C396" s="184"/>
      <c r="D396" s="184"/>
      <c r="E396" s="184"/>
      <c r="F396" s="184"/>
      <c r="G396" s="184"/>
      <c r="H396" s="184"/>
      <c r="I396" s="184"/>
      <c r="J396" s="184"/>
      <c r="K396" s="184"/>
      <c r="L396" s="184"/>
      <c r="M396" s="184"/>
      <c r="N396" s="184"/>
      <c r="O396" s="184"/>
      <c r="P396" s="184"/>
      <c r="Q396" s="184"/>
      <c r="R396" s="36">
        <v>1187</v>
      </c>
      <c r="S396" s="188"/>
      <c r="T396" s="188"/>
      <c r="U396" s="188"/>
      <c r="V396" s="188"/>
      <c r="W396" s="188"/>
      <c r="X396" s="52" t="s">
        <v>29</v>
      </c>
    </row>
    <row r="397" spans="1:24" s="2" customFormat="1" x14ac:dyDescent="0.25">
      <c r="A397"/>
      <c r="B397" s="183" t="s">
        <v>375</v>
      </c>
      <c r="C397" s="184"/>
      <c r="D397" s="184"/>
      <c r="E397" s="184"/>
      <c r="F397" s="184"/>
      <c r="G397" s="184"/>
      <c r="H397" s="184"/>
      <c r="I397" s="184"/>
      <c r="J397" s="184"/>
      <c r="K397" s="184"/>
      <c r="L397" s="184"/>
      <c r="M397" s="184"/>
      <c r="N397" s="184"/>
      <c r="O397" s="184"/>
      <c r="P397" s="184"/>
      <c r="Q397" s="184"/>
      <c r="R397" s="36">
        <v>1700</v>
      </c>
      <c r="S397" s="188"/>
      <c r="T397" s="188"/>
      <c r="U397" s="188"/>
      <c r="V397" s="188"/>
      <c r="W397" s="188"/>
      <c r="X397" s="52" t="s">
        <v>29</v>
      </c>
    </row>
    <row r="398" spans="1:24" s="2" customFormat="1" x14ac:dyDescent="0.25">
      <c r="A398"/>
      <c r="B398" s="183" t="s">
        <v>427</v>
      </c>
      <c r="C398" s="184"/>
      <c r="D398" s="184"/>
      <c r="E398" s="184"/>
      <c r="F398" s="184"/>
      <c r="G398" s="184"/>
      <c r="H398" s="184"/>
      <c r="I398" s="184"/>
      <c r="J398" s="184"/>
      <c r="K398" s="184"/>
      <c r="L398" s="184"/>
      <c r="M398" s="184"/>
      <c r="N398" s="184"/>
      <c r="O398" s="184"/>
      <c r="P398" s="184"/>
      <c r="Q398" s="184"/>
      <c r="R398" s="36">
        <v>1188</v>
      </c>
      <c r="S398" s="188"/>
      <c r="T398" s="188"/>
      <c r="U398" s="188"/>
      <c r="V398" s="188"/>
      <c r="W398" s="188"/>
      <c r="X398" s="52" t="s">
        <v>29</v>
      </c>
    </row>
    <row r="399" spans="1:24" s="2" customFormat="1" x14ac:dyDescent="0.25">
      <c r="A399"/>
      <c r="B399" s="183" t="s">
        <v>428</v>
      </c>
      <c r="C399" s="184"/>
      <c r="D399" s="184"/>
      <c r="E399" s="184"/>
      <c r="F399" s="184"/>
      <c r="G399" s="184"/>
      <c r="H399" s="184"/>
      <c r="I399" s="184"/>
      <c r="J399" s="184"/>
      <c r="K399" s="184"/>
      <c r="L399" s="184"/>
      <c r="M399" s="184"/>
      <c r="N399" s="184"/>
      <c r="O399" s="184"/>
      <c r="P399" s="184"/>
      <c r="Q399" s="184"/>
      <c r="R399" s="36">
        <v>1701</v>
      </c>
      <c r="S399" s="188"/>
      <c r="T399" s="188"/>
      <c r="U399" s="188"/>
      <c r="V399" s="188"/>
      <c r="W399" s="188"/>
      <c r="X399" s="53" t="s">
        <v>10</v>
      </c>
    </row>
    <row r="400" spans="1:24" s="2" customFormat="1" x14ac:dyDescent="0.25">
      <c r="A400"/>
      <c r="B400" s="183" t="s">
        <v>429</v>
      </c>
      <c r="C400" s="184"/>
      <c r="D400" s="184"/>
      <c r="E400" s="184"/>
      <c r="F400" s="184"/>
      <c r="G400" s="184"/>
      <c r="H400" s="184"/>
      <c r="I400" s="184"/>
      <c r="J400" s="184"/>
      <c r="K400" s="184"/>
      <c r="L400" s="184"/>
      <c r="M400" s="184"/>
      <c r="N400" s="184"/>
      <c r="O400" s="184"/>
      <c r="P400" s="184"/>
      <c r="Q400" s="184"/>
      <c r="R400" s="36">
        <v>1702</v>
      </c>
      <c r="S400" s="188"/>
      <c r="T400" s="188"/>
      <c r="U400" s="188"/>
      <c r="V400" s="188"/>
      <c r="W400" s="188"/>
      <c r="X400" s="53" t="s">
        <v>10</v>
      </c>
    </row>
    <row r="401" spans="1:45" s="2" customFormat="1" x14ac:dyDescent="0.25">
      <c r="A401"/>
      <c r="B401" s="183" t="s">
        <v>430</v>
      </c>
      <c r="C401" s="184"/>
      <c r="D401" s="184"/>
      <c r="E401" s="184"/>
      <c r="F401" s="184"/>
      <c r="G401" s="184"/>
      <c r="H401" s="184"/>
      <c r="I401" s="184"/>
      <c r="J401" s="184"/>
      <c r="K401" s="184"/>
      <c r="L401" s="184"/>
      <c r="M401" s="184"/>
      <c r="N401" s="184"/>
      <c r="O401" s="184"/>
      <c r="P401" s="184"/>
      <c r="Q401" s="184"/>
      <c r="R401" s="36">
        <v>1189</v>
      </c>
      <c r="S401" s="188"/>
      <c r="T401" s="188"/>
      <c r="U401" s="188"/>
      <c r="V401" s="188"/>
      <c r="W401" s="188"/>
      <c r="X401" s="53" t="s">
        <v>10</v>
      </c>
    </row>
    <row r="402" spans="1:45" s="2" customFormat="1" x14ac:dyDescent="0.25">
      <c r="A402"/>
      <c r="B402" s="183" t="s">
        <v>431</v>
      </c>
      <c r="C402" s="184"/>
      <c r="D402" s="184"/>
      <c r="E402" s="184"/>
      <c r="F402" s="184"/>
      <c r="G402" s="184"/>
      <c r="H402" s="184"/>
      <c r="I402" s="184"/>
      <c r="J402" s="184"/>
      <c r="K402" s="184"/>
      <c r="L402" s="184"/>
      <c r="M402" s="184"/>
      <c r="N402" s="184"/>
      <c r="O402" s="184"/>
      <c r="P402" s="184"/>
      <c r="Q402" s="184"/>
      <c r="R402" s="36">
        <v>1190</v>
      </c>
      <c r="S402" s="188"/>
      <c r="T402" s="188"/>
      <c r="U402" s="188"/>
      <c r="V402" s="188"/>
      <c r="W402" s="188"/>
      <c r="X402" s="52" t="s">
        <v>29</v>
      </c>
    </row>
    <row r="403" spans="1:45" s="2" customFormat="1" x14ac:dyDescent="0.25">
      <c r="A403"/>
      <c r="B403" s="289" t="s">
        <v>432</v>
      </c>
      <c r="C403" s="290"/>
      <c r="D403" s="290"/>
      <c r="E403" s="290"/>
      <c r="F403" s="290"/>
      <c r="G403" s="290"/>
      <c r="H403" s="290"/>
      <c r="I403" s="290"/>
      <c r="J403" s="290"/>
      <c r="K403" s="290"/>
      <c r="L403" s="290"/>
      <c r="M403" s="290"/>
      <c r="N403" s="290"/>
      <c r="O403" s="290"/>
      <c r="P403" s="290"/>
      <c r="Q403" s="290"/>
      <c r="R403" s="131">
        <v>645</v>
      </c>
      <c r="S403" s="319"/>
      <c r="T403" s="319"/>
      <c r="U403" s="319"/>
      <c r="V403" s="319"/>
      <c r="W403" s="319"/>
      <c r="X403" s="132" t="s">
        <v>33</v>
      </c>
    </row>
    <row r="404" spans="1:45" s="2" customFormat="1" ht="15.75" thickBot="1" x14ac:dyDescent="0.3">
      <c r="A404"/>
      <c r="B404" s="292" t="s">
        <v>433</v>
      </c>
      <c r="C404" s="293"/>
      <c r="D404" s="293"/>
      <c r="E404" s="293"/>
      <c r="F404" s="293"/>
      <c r="G404" s="293"/>
      <c r="H404" s="293"/>
      <c r="I404" s="293"/>
      <c r="J404" s="293"/>
      <c r="K404" s="293"/>
      <c r="L404" s="293"/>
      <c r="M404" s="293"/>
      <c r="N404" s="293"/>
      <c r="O404" s="293"/>
      <c r="P404" s="293"/>
      <c r="Q404" s="293"/>
      <c r="R404" s="133">
        <v>646</v>
      </c>
      <c r="S404" s="299"/>
      <c r="T404" s="299"/>
      <c r="U404" s="299"/>
      <c r="V404" s="299"/>
      <c r="W404" s="299"/>
      <c r="X404" s="134" t="s">
        <v>33</v>
      </c>
    </row>
    <row r="405" spans="1:45" s="2" customFormat="1" ht="15.75" thickBot="1" x14ac:dyDescent="0.3">
      <c r="A405"/>
    </row>
    <row r="406" spans="1:45" s="2" customFormat="1" x14ac:dyDescent="0.25">
      <c r="A406"/>
      <c r="B406" s="304" t="s">
        <v>434</v>
      </c>
      <c r="C406" s="305"/>
      <c r="D406" s="305"/>
      <c r="E406" s="305"/>
      <c r="F406" s="305"/>
      <c r="G406" s="305"/>
      <c r="H406" s="305"/>
      <c r="I406" s="305"/>
      <c r="J406" s="305"/>
      <c r="K406" s="305"/>
      <c r="L406" s="305"/>
      <c r="M406" s="314" t="s">
        <v>435</v>
      </c>
      <c r="N406" s="314"/>
      <c r="O406" s="314"/>
      <c r="P406" s="314"/>
      <c r="Q406" s="314" t="s">
        <v>436</v>
      </c>
      <c r="R406" s="314"/>
      <c r="S406" s="314"/>
      <c r="T406" s="314"/>
      <c r="U406" s="314" t="s">
        <v>437</v>
      </c>
      <c r="V406" s="314"/>
      <c r="W406" s="314"/>
      <c r="X406" s="314"/>
      <c r="Y406" s="314"/>
      <c r="Z406" s="314"/>
      <c r="AA406" s="314"/>
      <c r="AB406" s="314"/>
      <c r="AC406" s="314"/>
      <c r="AD406" s="314"/>
      <c r="AE406" s="314"/>
      <c r="AF406" s="314"/>
      <c r="AG406" s="314"/>
      <c r="AH406" s="314"/>
      <c r="AI406" s="314"/>
      <c r="AJ406" s="314"/>
      <c r="AK406" s="314"/>
      <c r="AL406" s="314"/>
      <c r="AM406" s="314"/>
      <c r="AN406" s="314"/>
      <c r="AO406" s="305" t="s">
        <v>438</v>
      </c>
      <c r="AP406" s="305"/>
      <c r="AQ406" s="305"/>
      <c r="AR406" s="305"/>
      <c r="AS406" s="136"/>
    </row>
    <row r="407" spans="1:45" s="2" customFormat="1" x14ac:dyDescent="0.25">
      <c r="A407"/>
      <c r="B407" s="306"/>
      <c r="C407" s="198"/>
      <c r="D407" s="198"/>
      <c r="E407" s="198"/>
      <c r="F407" s="198"/>
      <c r="G407" s="198"/>
      <c r="H407" s="198"/>
      <c r="I407" s="198"/>
      <c r="J407" s="198"/>
      <c r="K407" s="198"/>
      <c r="L407" s="198"/>
      <c r="M407" s="315"/>
      <c r="N407" s="315"/>
      <c r="O407" s="315"/>
      <c r="P407" s="315"/>
      <c r="Q407" s="315"/>
      <c r="R407" s="315"/>
      <c r="S407" s="315"/>
      <c r="T407" s="315"/>
      <c r="U407" s="198" t="s">
        <v>439</v>
      </c>
      <c r="V407" s="198"/>
      <c r="W407" s="198"/>
      <c r="X407" s="198"/>
      <c r="Y407" s="198"/>
      <c r="Z407" s="198"/>
      <c r="AA407" s="198"/>
      <c r="AB407" s="198"/>
      <c r="AC407" s="198"/>
      <c r="AD407" s="198"/>
      <c r="AE407" s="198"/>
      <c r="AF407" s="198"/>
      <c r="AG407" s="198" t="s">
        <v>440</v>
      </c>
      <c r="AH407" s="198"/>
      <c r="AI407" s="198"/>
      <c r="AJ407" s="198"/>
      <c r="AK407" s="198" t="s">
        <v>441</v>
      </c>
      <c r="AL407" s="198"/>
      <c r="AM407" s="198"/>
      <c r="AN407" s="198"/>
      <c r="AO407" s="198"/>
      <c r="AP407" s="198"/>
      <c r="AQ407" s="198"/>
      <c r="AR407" s="198"/>
      <c r="AS407" s="137"/>
    </row>
    <row r="408" spans="1:45" s="2" customFormat="1" ht="30.95" customHeight="1" thickBot="1" x14ac:dyDescent="0.3">
      <c r="A408"/>
      <c r="B408" s="307"/>
      <c r="C408" s="192"/>
      <c r="D408" s="192"/>
      <c r="E408" s="192"/>
      <c r="F408" s="192"/>
      <c r="G408" s="192"/>
      <c r="H408" s="192"/>
      <c r="I408" s="192"/>
      <c r="J408" s="192"/>
      <c r="K408" s="192"/>
      <c r="L408" s="192"/>
      <c r="M408" s="316"/>
      <c r="N408" s="316"/>
      <c r="O408" s="316"/>
      <c r="P408" s="316"/>
      <c r="Q408" s="316"/>
      <c r="R408" s="316"/>
      <c r="S408" s="316"/>
      <c r="T408" s="316"/>
      <c r="U408" s="192" t="s">
        <v>442</v>
      </c>
      <c r="V408" s="192"/>
      <c r="W408" s="192"/>
      <c r="X408" s="192"/>
      <c r="Y408" s="316" t="s">
        <v>443</v>
      </c>
      <c r="Z408" s="316"/>
      <c r="AA408" s="316"/>
      <c r="AB408" s="316"/>
      <c r="AC408" s="316" t="s">
        <v>444</v>
      </c>
      <c r="AD408" s="316"/>
      <c r="AE408" s="316"/>
      <c r="AF408" s="316"/>
      <c r="AG408" s="192"/>
      <c r="AH408" s="192"/>
      <c r="AI408" s="192"/>
      <c r="AJ408" s="192"/>
      <c r="AK408" s="192"/>
      <c r="AL408" s="192"/>
      <c r="AM408" s="192"/>
      <c r="AN408" s="192"/>
      <c r="AO408" s="192"/>
      <c r="AP408" s="192"/>
      <c r="AQ408" s="192"/>
      <c r="AR408" s="192"/>
      <c r="AS408" s="138"/>
    </row>
    <row r="409" spans="1:45" s="2" customFormat="1" ht="27" customHeight="1" x14ac:dyDescent="0.25">
      <c r="A409"/>
      <c r="B409" s="199" t="s">
        <v>445</v>
      </c>
      <c r="C409" s="200"/>
      <c r="D409" s="200"/>
      <c r="E409" s="200"/>
      <c r="F409" s="200"/>
      <c r="G409" s="200"/>
      <c r="H409" s="200"/>
      <c r="I409" s="200"/>
      <c r="J409" s="200"/>
      <c r="K409" s="200"/>
      <c r="L409" s="200"/>
      <c r="M409" s="49">
        <v>1200</v>
      </c>
      <c r="N409" s="201"/>
      <c r="O409" s="201"/>
      <c r="P409" s="201"/>
      <c r="Q409" s="49">
        <v>1211</v>
      </c>
      <c r="R409" s="201"/>
      <c r="S409" s="201"/>
      <c r="T409" s="201"/>
      <c r="U409" s="49">
        <v>1221</v>
      </c>
      <c r="V409" s="201"/>
      <c r="W409" s="201"/>
      <c r="X409" s="201"/>
      <c r="Y409" s="49">
        <v>1730</v>
      </c>
      <c r="Z409" s="201"/>
      <c r="AA409" s="201"/>
      <c r="AB409" s="201"/>
      <c r="AC409" s="49">
        <v>1731</v>
      </c>
      <c r="AD409" s="201"/>
      <c r="AE409" s="201"/>
      <c r="AF409" s="201"/>
      <c r="AG409" s="49">
        <v>1234</v>
      </c>
      <c r="AH409" s="201"/>
      <c r="AI409" s="201"/>
      <c r="AJ409" s="201"/>
      <c r="AK409" s="49">
        <v>1246</v>
      </c>
      <c r="AL409" s="201"/>
      <c r="AM409" s="201"/>
      <c r="AN409" s="201"/>
      <c r="AO409" s="49">
        <v>1260</v>
      </c>
      <c r="AP409" s="201">
        <v>0</v>
      </c>
      <c r="AQ409" s="201"/>
      <c r="AR409" s="201"/>
      <c r="AS409" s="51" t="s">
        <v>10</v>
      </c>
    </row>
    <row r="410" spans="1:45" s="2" customFormat="1" ht="21.75" customHeight="1" x14ac:dyDescent="0.25">
      <c r="A410"/>
      <c r="B410" s="189" t="s">
        <v>446</v>
      </c>
      <c r="C410" s="190"/>
      <c r="D410" s="190"/>
      <c r="E410" s="190"/>
      <c r="F410" s="190"/>
      <c r="G410" s="190"/>
      <c r="H410" s="190"/>
      <c r="I410" s="190"/>
      <c r="J410" s="190"/>
      <c r="K410" s="190"/>
      <c r="L410" s="190"/>
      <c r="M410" s="139"/>
      <c r="N410" s="344"/>
      <c r="O410" s="344"/>
      <c r="P410" s="344"/>
      <c r="Q410" s="140"/>
      <c r="R410" s="345"/>
      <c r="S410" s="345"/>
      <c r="T410" s="345"/>
      <c r="U410" s="36">
        <v>1222</v>
      </c>
      <c r="V410" s="193"/>
      <c r="W410" s="193"/>
      <c r="X410" s="193"/>
      <c r="Y410" s="140"/>
      <c r="Z410" s="345"/>
      <c r="AA410" s="345"/>
      <c r="AB410" s="345"/>
      <c r="AC410" s="140"/>
      <c r="AD410" s="345"/>
      <c r="AE410" s="345"/>
      <c r="AF410" s="345"/>
      <c r="AG410" s="36">
        <v>1235</v>
      </c>
      <c r="AH410" s="193"/>
      <c r="AI410" s="193"/>
      <c r="AJ410" s="193"/>
      <c r="AK410" s="36">
        <v>1247</v>
      </c>
      <c r="AL410" s="193"/>
      <c r="AM410" s="193"/>
      <c r="AN410" s="193"/>
      <c r="AO410" s="139"/>
      <c r="AP410" s="344"/>
      <c r="AQ410" s="344"/>
      <c r="AR410" s="344"/>
      <c r="AS410" s="52" t="s">
        <v>29</v>
      </c>
    </row>
    <row r="411" spans="1:45" s="2" customFormat="1" ht="29.45" customHeight="1" x14ac:dyDescent="0.25">
      <c r="A411"/>
      <c r="B411" s="189" t="s">
        <v>447</v>
      </c>
      <c r="C411" s="190"/>
      <c r="D411" s="190"/>
      <c r="E411" s="190"/>
      <c r="F411" s="190"/>
      <c r="G411" s="190"/>
      <c r="H411" s="190"/>
      <c r="I411" s="190"/>
      <c r="J411" s="190"/>
      <c r="K411" s="190"/>
      <c r="L411" s="190"/>
      <c r="M411" s="36">
        <v>1201</v>
      </c>
      <c r="N411" s="193"/>
      <c r="O411" s="193"/>
      <c r="P411" s="193"/>
      <c r="Q411" s="140"/>
      <c r="R411" s="345"/>
      <c r="S411" s="345"/>
      <c r="T411" s="345"/>
      <c r="U411" s="140"/>
      <c r="V411" s="345"/>
      <c r="W411" s="345"/>
      <c r="X411" s="345"/>
      <c r="Y411" s="36">
        <v>1223</v>
      </c>
      <c r="Z411" s="193"/>
      <c r="AA411" s="193"/>
      <c r="AB411" s="193"/>
      <c r="AC411" s="43">
        <v>1843</v>
      </c>
      <c r="AD411" s="561"/>
      <c r="AE411" s="561"/>
      <c r="AF411" s="561"/>
      <c r="AG411" s="140"/>
      <c r="AH411" s="345"/>
      <c r="AI411" s="345"/>
      <c r="AJ411" s="345"/>
      <c r="AK411" s="139"/>
      <c r="AL411" s="344"/>
      <c r="AM411" s="344"/>
      <c r="AN411" s="344"/>
      <c r="AO411" s="36">
        <v>1261</v>
      </c>
      <c r="AP411" s="193"/>
      <c r="AQ411" s="193"/>
      <c r="AR411" s="193"/>
      <c r="AS411" s="52" t="s">
        <v>29</v>
      </c>
    </row>
    <row r="412" spans="1:45" s="2" customFormat="1" ht="18.75" customHeight="1" x14ac:dyDescent="0.25">
      <c r="A412"/>
      <c r="B412" s="189" t="s">
        <v>425</v>
      </c>
      <c r="C412" s="190"/>
      <c r="D412" s="190"/>
      <c r="E412" s="190"/>
      <c r="F412" s="190"/>
      <c r="G412" s="190"/>
      <c r="H412" s="190"/>
      <c r="I412" s="190"/>
      <c r="J412" s="190"/>
      <c r="K412" s="190"/>
      <c r="L412" s="190"/>
      <c r="M412" s="36">
        <v>1202</v>
      </c>
      <c r="N412" s="191"/>
      <c r="O412" s="191"/>
      <c r="P412" s="191"/>
      <c r="Q412" s="36">
        <v>1212</v>
      </c>
      <c r="R412" s="191"/>
      <c r="S412" s="191"/>
      <c r="T412" s="191"/>
      <c r="U412" s="36">
        <v>1224</v>
      </c>
      <c r="V412" s="191"/>
      <c r="W412" s="191"/>
      <c r="X412" s="191"/>
      <c r="Y412" s="36">
        <v>1733</v>
      </c>
      <c r="Z412" s="191"/>
      <c r="AA412" s="191"/>
      <c r="AB412" s="191"/>
      <c r="AC412" s="36">
        <v>1734</v>
      </c>
      <c r="AD412" s="191"/>
      <c r="AE412" s="191"/>
      <c r="AF412" s="191"/>
      <c r="AG412" s="36">
        <v>1236</v>
      </c>
      <c r="AH412" s="191"/>
      <c r="AI412" s="191"/>
      <c r="AJ412" s="191"/>
      <c r="AK412" s="36">
        <v>1248</v>
      </c>
      <c r="AL412" s="191"/>
      <c r="AM412" s="191"/>
      <c r="AN412" s="191"/>
      <c r="AO412" s="36">
        <v>1262</v>
      </c>
      <c r="AP412" s="191"/>
      <c r="AQ412" s="191"/>
      <c r="AR412" s="191"/>
      <c r="AS412" s="53" t="s">
        <v>10</v>
      </c>
    </row>
    <row r="413" spans="1:45" s="2" customFormat="1" ht="18.75" customHeight="1" x14ac:dyDescent="0.25">
      <c r="A413"/>
      <c r="B413" s="189" t="s">
        <v>426</v>
      </c>
      <c r="C413" s="190"/>
      <c r="D413" s="190"/>
      <c r="E413" s="190"/>
      <c r="F413" s="190"/>
      <c r="G413" s="190"/>
      <c r="H413" s="190"/>
      <c r="I413" s="190"/>
      <c r="J413" s="190"/>
      <c r="K413" s="190"/>
      <c r="L413" s="190"/>
      <c r="M413" s="36">
        <v>1203</v>
      </c>
      <c r="N413" s="193"/>
      <c r="O413" s="193"/>
      <c r="P413" s="193"/>
      <c r="Q413" s="36">
        <v>1213</v>
      </c>
      <c r="R413" s="193"/>
      <c r="S413" s="193"/>
      <c r="T413" s="193"/>
      <c r="U413" s="36">
        <v>1225</v>
      </c>
      <c r="V413" s="193"/>
      <c r="W413" s="193"/>
      <c r="X413" s="193"/>
      <c r="Y413" s="36">
        <v>1735</v>
      </c>
      <c r="Z413" s="193"/>
      <c r="AA413" s="193"/>
      <c r="AB413" s="193"/>
      <c r="AC413" s="36">
        <v>1736</v>
      </c>
      <c r="AD413" s="193"/>
      <c r="AE413" s="193"/>
      <c r="AF413" s="193"/>
      <c r="AG413" s="36">
        <v>1237</v>
      </c>
      <c r="AH413" s="193"/>
      <c r="AI413" s="193"/>
      <c r="AJ413" s="193"/>
      <c r="AK413" s="36">
        <v>1249</v>
      </c>
      <c r="AL413" s="193"/>
      <c r="AM413" s="193"/>
      <c r="AN413" s="193"/>
      <c r="AO413" s="36">
        <v>1263</v>
      </c>
      <c r="AP413" s="193"/>
      <c r="AQ413" s="193"/>
      <c r="AR413" s="193"/>
      <c r="AS413" s="52" t="s">
        <v>29</v>
      </c>
    </row>
    <row r="414" spans="1:45" s="2" customFormat="1" ht="18.75" customHeight="1" x14ac:dyDescent="0.25">
      <c r="A414"/>
      <c r="B414" s="189" t="s">
        <v>448</v>
      </c>
      <c r="C414" s="190"/>
      <c r="D414" s="190"/>
      <c r="E414" s="190"/>
      <c r="F414" s="190"/>
      <c r="G414" s="190"/>
      <c r="H414" s="190"/>
      <c r="I414" s="190"/>
      <c r="J414" s="190"/>
      <c r="K414" s="190"/>
      <c r="L414" s="190"/>
      <c r="M414" s="36">
        <v>1204</v>
      </c>
      <c r="N414" s="193"/>
      <c r="O414" s="193"/>
      <c r="P414" s="193"/>
      <c r="Q414" s="36">
        <v>1214</v>
      </c>
      <c r="R414" s="193"/>
      <c r="S414" s="193"/>
      <c r="T414" s="193"/>
      <c r="U414" s="36">
        <v>1226</v>
      </c>
      <c r="V414" s="193"/>
      <c r="W414" s="193"/>
      <c r="X414" s="193"/>
      <c r="Y414" s="36">
        <v>1737</v>
      </c>
      <c r="Z414" s="193"/>
      <c r="AA414" s="193"/>
      <c r="AB414" s="193"/>
      <c r="AC414" s="36">
        <v>1738</v>
      </c>
      <c r="AD414" s="193"/>
      <c r="AE414" s="193"/>
      <c r="AF414" s="193"/>
      <c r="AG414" s="36">
        <v>1238</v>
      </c>
      <c r="AH414" s="193"/>
      <c r="AI414" s="193"/>
      <c r="AJ414" s="193"/>
      <c r="AK414" s="36">
        <v>1250</v>
      </c>
      <c r="AL414" s="193"/>
      <c r="AM414" s="193"/>
      <c r="AN414" s="193"/>
      <c r="AO414" s="141">
        <v>1264</v>
      </c>
      <c r="AP414" s="561"/>
      <c r="AQ414" s="561"/>
      <c r="AR414" s="561"/>
      <c r="AS414" s="52" t="s">
        <v>29</v>
      </c>
    </row>
    <row r="415" spans="1:45" s="2" customFormat="1" ht="18.75" customHeight="1" x14ac:dyDescent="0.25">
      <c r="A415"/>
      <c r="B415" s="189" t="s">
        <v>449</v>
      </c>
      <c r="C415" s="190"/>
      <c r="D415" s="190"/>
      <c r="E415" s="190"/>
      <c r="F415" s="190"/>
      <c r="G415" s="190"/>
      <c r="H415" s="190"/>
      <c r="I415" s="190"/>
      <c r="J415" s="190"/>
      <c r="K415" s="190"/>
      <c r="L415" s="190"/>
      <c r="M415" s="36">
        <v>1205</v>
      </c>
      <c r="N415" s="191"/>
      <c r="O415" s="191"/>
      <c r="P415" s="191"/>
      <c r="Q415" s="36">
        <v>1215</v>
      </c>
      <c r="R415" s="191"/>
      <c r="S415" s="191"/>
      <c r="T415" s="191"/>
      <c r="U415" s="142">
        <v>1227</v>
      </c>
      <c r="V415" s="197"/>
      <c r="W415" s="197"/>
      <c r="X415" s="197"/>
      <c r="Y415" s="142">
        <v>1739</v>
      </c>
      <c r="Z415" s="197"/>
      <c r="AA415" s="197"/>
      <c r="AB415" s="197"/>
      <c r="AC415" s="36">
        <v>1740</v>
      </c>
      <c r="AD415" s="191"/>
      <c r="AE415" s="191"/>
      <c r="AF415" s="191"/>
      <c r="AG415" s="36">
        <v>1239</v>
      </c>
      <c r="AH415" s="191"/>
      <c r="AI415" s="191"/>
      <c r="AJ415" s="191"/>
      <c r="AK415" s="36">
        <v>1251</v>
      </c>
      <c r="AL415" s="191"/>
      <c r="AM415" s="191"/>
      <c r="AN415" s="191"/>
      <c r="AO415" s="139"/>
      <c r="AP415" s="344"/>
      <c r="AQ415" s="344"/>
      <c r="AR415" s="344"/>
      <c r="AS415" s="53" t="s">
        <v>10</v>
      </c>
    </row>
    <row r="416" spans="1:45" s="2" customFormat="1" ht="18.75" customHeight="1" x14ac:dyDescent="0.25">
      <c r="A416"/>
      <c r="B416" s="189" t="s">
        <v>450</v>
      </c>
      <c r="C416" s="190"/>
      <c r="D416" s="190"/>
      <c r="E416" s="190"/>
      <c r="F416" s="190"/>
      <c r="G416" s="190"/>
      <c r="H416" s="190"/>
      <c r="I416" s="190"/>
      <c r="J416" s="190"/>
      <c r="K416" s="190"/>
      <c r="L416" s="190"/>
      <c r="M416" s="36">
        <v>1206</v>
      </c>
      <c r="N416" s="191"/>
      <c r="O416" s="191"/>
      <c r="P416" s="191"/>
      <c r="Q416" s="36">
        <v>1216</v>
      </c>
      <c r="R416" s="191"/>
      <c r="S416" s="191"/>
      <c r="T416" s="191"/>
      <c r="U416" s="36">
        <v>1228</v>
      </c>
      <c r="V416" s="191"/>
      <c r="W416" s="191"/>
      <c r="X416" s="191"/>
      <c r="Y416" s="36">
        <v>1741</v>
      </c>
      <c r="Z416" s="191"/>
      <c r="AA416" s="191"/>
      <c r="AB416" s="191"/>
      <c r="AC416" s="36">
        <v>1742</v>
      </c>
      <c r="AD416" s="191"/>
      <c r="AE416" s="191"/>
      <c r="AF416" s="191"/>
      <c r="AG416" s="36">
        <v>1240</v>
      </c>
      <c r="AH416" s="191"/>
      <c r="AI416" s="191"/>
      <c r="AJ416" s="191"/>
      <c r="AK416" s="36">
        <v>1252</v>
      </c>
      <c r="AL416" s="191"/>
      <c r="AM416" s="191"/>
      <c r="AN416" s="191"/>
      <c r="AO416" s="36">
        <v>1265</v>
      </c>
      <c r="AP416" s="191"/>
      <c r="AQ416" s="191"/>
      <c r="AR416" s="191"/>
      <c r="AS416" s="53" t="s">
        <v>10</v>
      </c>
    </row>
    <row r="417" spans="1:45" s="2" customFormat="1" ht="18.75" customHeight="1" x14ac:dyDescent="0.25">
      <c r="A417"/>
      <c r="B417" s="189" t="s">
        <v>451</v>
      </c>
      <c r="C417" s="190"/>
      <c r="D417" s="190"/>
      <c r="E417" s="190"/>
      <c r="F417" s="190"/>
      <c r="G417" s="190"/>
      <c r="H417" s="190"/>
      <c r="I417" s="190"/>
      <c r="J417" s="190"/>
      <c r="K417" s="190"/>
      <c r="L417" s="190"/>
      <c r="M417" s="36">
        <v>1207</v>
      </c>
      <c r="N417" s="193"/>
      <c r="O417" s="193"/>
      <c r="P417" s="193"/>
      <c r="Q417" s="36">
        <v>1217</v>
      </c>
      <c r="R417" s="193"/>
      <c r="S417" s="193"/>
      <c r="T417" s="193"/>
      <c r="U417" s="36">
        <v>1229</v>
      </c>
      <c r="V417" s="193"/>
      <c r="W417" s="193"/>
      <c r="X417" s="193"/>
      <c r="Y417" s="36">
        <v>1743</v>
      </c>
      <c r="Z417" s="193"/>
      <c r="AA417" s="193"/>
      <c r="AB417" s="193"/>
      <c r="AC417" s="36">
        <v>1744</v>
      </c>
      <c r="AD417" s="193"/>
      <c r="AE417" s="193"/>
      <c r="AF417" s="193"/>
      <c r="AG417" s="36">
        <v>1241</v>
      </c>
      <c r="AH417" s="193"/>
      <c r="AI417" s="193"/>
      <c r="AJ417" s="193"/>
      <c r="AK417" s="36">
        <v>1253</v>
      </c>
      <c r="AL417" s="193"/>
      <c r="AM417" s="193"/>
      <c r="AN417" s="193"/>
      <c r="AO417" s="36">
        <v>1266</v>
      </c>
      <c r="AP417" s="193"/>
      <c r="AQ417" s="193"/>
      <c r="AR417" s="193"/>
      <c r="AS417" s="52" t="s">
        <v>29</v>
      </c>
    </row>
    <row r="418" spans="1:45" s="2" customFormat="1" ht="22.5" customHeight="1" x14ac:dyDescent="0.25">
      <c r="A418"/>
      <c r="B418" s="189" t="s">
        <v>452</v>
      </c>
      <c r="C418" s="190"/>
      <c r="D418" s="190"/>
      <c r="E418" s="190"/>
      <c r="F418" s="190"/>
      <c r="G418" s="190"/>
      <c r="H418" s="190"/>
      <c r="I418" s="190"/>
      <c r="J418" s="190"/>
      <c r="K418" s="190"/>
      <c r="L418" s="190"/>
      <c r="M418" s="36">
        <v>1208</v>
      </c>
      <c r="N418" s="193"/>
      <c r="O418" s="193"/>
      <c r="P418" s="193"/>
      <c r="Q418" s="36">
        <v>1218</v>
      </c>
      <c r="R418" s="193"/>
      <c r="S418" s="193"/>
      <c r="T418" s="193"/>
      <c r="U418" s="36">
        <v>1230</v>
      </c>
      <c r="V418" s="193"/>
      <c r="W418" s="193"/>
      <c r="X418" s="193"/>
      <c r="Y418" s="36">
        <v>1745</v>
      </c>
      <c r="Z418" s="193"/>
      <c r="AA418" s="193"/>
      <c r="AB418" s="193"/>
      <c r="AC418" s="36">
        <v>1746</v>
      </c>
      <c r="AD418" s="193"/>
      <c r="AE418" s="193"/>
      <c r="AF418" s="193"/>
      <c r="AG418" s="36">
        <v>1242</v>
      </c>
      <c r="AH418" s="193"/>
      <c r="AI418" s="193"/>
      <c r="AJ418" s="193"/>
      <c r="AK418" s="36">
        <v>1254</v>
      </c>
      <c r="AL418" s="193"/>
      <c r="AM418" s="193"/>
      <c r="AN418" s="193"/>
      <c r="AO418" s="36">
        <v>1267</v>
      </c>
      <c r="AP418" s="193"/>
      <c r="AQ418" s="193"/>
      <c r="AR418" s="193"/>
      <c r="AS418" s="52" t="s">
        <v>29</v>
      </c>
    </row>
    <row r="419" spans="1:45" s="2" customFormat="1" ht="18.75" customHeight="1" x14ac:dyDescent="0.25">
      <c r="A419"/>
      <c r="B419" s="189" t="s">
        <v>453</v>
      </c>
      <c r="C419" s="190"/>
      <c r="D419" s="190"/>
      <c r="E419" s="190"/>
      <c r="F419" s="190"/>
      <c r="G419" s="190"/>
      <c r="H419" s="190"/>
      <c r="I419" s="190"/>
      <c r="J419" s="190"/>
      <c r="K419" s="190"/>
      <c r="L419" s="190"/>
      <c r="M419" s="36">
        <v>1209</v>
      </c>
      <c r="N419" s="193"/>
      <c r="O419" s="193"/>
      <c r="P419" s="193"/>
      <c r="Q419" s="36">
        <v>1219</v>
      </c>
      <c r="R419" s="193"/>
      <c r="S419" s="193"/>
      <c r="T419" s="193"/>
      <c r="U419" s="36">
        <v>1231</v>
      </c>
      <c r="V419" s="193"/>
      <c r="W419" s="193"/>
      <c r="X419" s="193"/>
      <c r="Y419" s="36">
        <v>1747</v>
      </c>
      <c r="Z419" s="193"/>
      <c r="AA419" s="193"/>
      <c r="AB419" s="193"/>
      <c r="AC419" s="36">
        <v>1748</v>
      </c>
      <c r="AD419" s="193"/>
      <c r="AE419" s="193"/>
      <c r="AF419" s="193"/>
      <c r="AG419" s="36">
        <v>1243</v>
      </c>
      <c r="AH419" s="193"/>
      <c r="AI419" s="193"/>
      <c r="AJ419" s="193"/>
      <c r="AK419" s="36">
        <v>1255</v>
      </c>
      <c r="AL419" s="193"/>
      <c r="AM419" s="193"/>
      <c r="AN419" s="193"/>
      <c r="AO419" s="36">
        <v>1268</v>
      </c>
      <c r="AP419" s="193"/>
      <c r="AQ419" s="193"/>
      <c r="AR419" s="193"/>
      <c r="AS419" s="52" t="s">
        <v>29</v>
      </c>
    </row>
    <row r="420" spans="1:45" s="2" customFormat="1" ht="24" customHeight="1" x14ac:dyDescent="0.25">
      <c r="A420"/>
      <c r="B420" s="337" t="s">
        <v>454</v>
      </c>
      <c r="C420" s="338"/>
      <c r="D420" s="338"/>
      <c r="E420" s="338"/>
      <c r="F420" s="338"/>
      <c r="G420" s="338"/>
      <c r="H420" s="338"/>
      <c r="I420" s="338"/>
      <c r="J420" s="338"/>
      <c r="K420" s="338"/>
      <c r="L420" s="338"/>
      <c r="M420" s="36">
        <v>1210</v>
      </c>
      <c r="N420" s="325"/>
      <c r="O420" s="325"/>
      <c r="P420" s="325"/>
      <c r="Q420" s="36">
        <v>1220</v>
      </c>
      <c r="R420" s="288"/>
      <c r="S420" s="288"/>
      <c r="T420" s="288"/>
      <c r="U420" s="36">
        <v>1232</v>
      </c>
      <c r="V420" s="288"/>
      <c r="W420" s="288"/>
      <c r="X420" s="288"/>
      <c r="Y420" s="36">
        <v>1749</v>
      </c>
      <c r="Z420" s="288"/>
      <c r="AA420" s="288"/>
      <c r="AB420" s="288"/>
      <c r="AC420" s="36">
        <v>1750</v>
      </c>
      <c r="AD420" s="288"/>
      <c r="AE420" s="288"/>
      <c r="AF420" s="288"/>
      <c r="AG420" s="36">
        <v>1244</v>
      </c>
      <c r="AH420" s="288"/>
      <c r="AI420" s="288"/>
      <c r="AJ420" s="288"/>
      <c r="AK420" s="36">
        <v>1256</v>
      </c>
      <c r="AL420" s="288"/>
      <c r="AM420" s="288"/>
      <c r="AN420" s="288"/>
      <c r="AO420" s="36">
        <v>1269</v>
      </c>
      <c r="AP420" s="288"/>
      <c r="AQ420" s="288"/>
      <c r="AR420" s="288"/>
      <c r="AS420" s="147" t="s">
        <v>33</v>
      </c>
    </row>
    <row r="421" spans="1:45" s="2" customFormat="1" ht="23.25" customHeight="1" thickBot="1" x14ac:dyDescent="0.3">
      <c r="A421"/>
      <c r="B421" s="339" t="s">
        <v>455</v>
      </c>
      <c r="C421" s="340"/>
      <c r="D421" s="340"/>
      <c r="E421" s="340"/>
      <c r="F421" s="340"/>
      <c r="G421" s="340"/>
      <c r="H421" s="340"/>
      <c r="I421" s="340"/>
      <c r="J421" s="340"/>
      <c r="K421" s="340"/>
      <c r="L421" s="340"/>
      <c r="M421" s="143"/>
      <c r="N421" s="341"/>
      <c r="O421" s="341"/>
      <c r="P421" s="341"/>
      <c r="Q421" s="143"/>
      <c r="R421" s="342"/>
      <c r="S421" s="342"/>
      <c r="T421" s="342"/>
      <c r="U421" s="92">
        <v>1233</v>
      </c>
      <c r="V421" s="187"/>
      <c r="W421" s="187"/>
      <c r="X421" s="187"/>
      <c r="Y421" s="144"/>
      <c r="Z421" s="342"/>
      <c r="AA421" s="342"/>
      <c r="AB421" s="342"/>
      <c r="AC421" s="93">
        <v>1844</v>
      </c>
      <c r="AD421" s="343"/>
      <c r="AE421" s="343"/>
      <c r="AF421" s="343"/>
      <c r="AG421" s="92">
        <v>1245</v>
      </c>
      <c r="AH421" s="187"/>
      <c r="AI421" s="187"/>
      <c r="AJ421" s="187"/>
      <c r="AK421" s="92">
        <v>1257</v>
      </c>
      <c r="AL421" s="187"/>
      <c r="AM421" s="187"/>
      <c r="AN421" s="187"/>
      <c r="AO421" s="145"/>
      <c r="AP421" s="342"/>
      <c r="AQ421" s="342"/>
      <c r="AR421" s="342"/>
      <c r="AS421" s="146" t="s">
        <v>33</v>
      </c>
    </row>
    <row r="422" spans="1:45" s="2" customFormat="1" ht="15.75" thickBot="1" x14ac:dyDescent="0.3">
      <c r="A422"/>
    </row>
    <row r="423" spans="1:45" s="2" customFormat="1" x14ac:dyDescent="0.25">
      <c r="A423"/>
      <c r="B423" s="304" t="s">
        <v>456</v>
      </c>
      <c r="C423" s="305"/>
      <c r="D423" s="305"/>
      <c r="E423" s="305"/>
      <c r="F423" s="305"/>
      <c r="G423" s="305"/>
      <c r="H423" s="305"/>
      <c r="I423" s="305"/>
      <c r="J423" s="305"/>
      <c r="K423" s="305"/>
      <c r="L423" s="305"/>
      <c r="M423" s="305" t="s">
        <v>457</v>
      </c>
      <c r="N423" s="305"/>
      <c r="O423" s="305"/>
      <c r="P423" s="305"/>
      <c r="Q423" s="305"/>
      <c r="R423" s="305"/>
      <c r="S423" s="305"/>
      <c r="T423" s="305"/>
      <c r="U423" s="305"/>
      <c r="V423" s="305"/>
      <c r="W423" s="305"/>
      <c r="X423" s="305"/>
      <c r="Y423" s="305"/>
      <c r="Z423" s="305"/>
      <c r="AA423" s="305"/>
      <c r="AB423" s="305"/>
      <c r="AC423" s="305"/>
      <c r="AD423" s="305"/>
      <c r="AE423" s="305"/>
      <c r="AF423" s="305"/>
      <c r="AG423" s="305" t="s">
        <v>458</v>
      </c>
      <c r="AH423" s="305"/>
      <c r="AI423" s="305"/>
      <c r="AJ423" s="305"/>
      <c r="AK423" s="305"/>
      <c r="AL423" s="305"/>
      <c r="AM423" s="305"/>
      <c r="AN423" s="305"/>
      <c r="AO423" s="305"/>
      <c r="AP423" s="305"/>
      <c r="AQ423" s="305"/>
      <c r="AR423" s="305"/>
      <c r="AS423" s="148"/>
    </row>
    <row r="424" spans="1:45" s="2" customFormat="1" x14ac:dyDescent="0.25">
      <c r="A424"/>
      <c r="B424" s="306"/>
      <c r="C424" s="198"/>
      <c r="D424" s="198"/>
      <c r="E424" s="198"/>
      <c r="F424" s="198"/>
      <c r="G424" s="198"/>
      <c r="H424" s="198"/>
      <c r="I424" s="198"/>
      <c r="J424" s="198"/>
      <c r="K424" s="198"/>
      <c r="L424" s="198"/>
      <c r="M424" s="198" t="s">
        <v>275</v>
      </c>
      <c r="N424" s="198"/>
      <c r="O424" s="198"/>
      <c r="P424" s="198"/>
      <c r="Q424" s="198"/>
      <c r="R424" s="198"/>
      <c r="S424" s="198"/>
      <c r="T424" s="198"/>
      <c r="U424" s="198" t="s">
        <v>459</v>
      </c>
      <c r="V424" s="198"/>
      <c r="W424" s="198"/>
      <c r="X424" s="198"/>
      <c r="Y424" s="198"/>
      <c r="Z424" s="198"/>
      <c r="AA424" s="198"/>
      <c r="AB424" s="198"/>
      <c r="AC424" s="198" t="s">
        <v>460</v>
      </c>
      <c r="AD424" s="198"/>
      <c r="AE424" s="198"/>
      <c r="AF424" s="198"/>
      <c r="AG424" s="198" t="s">
        <v>461</v>
      </c>
      <c r="AH424" s="198"/>
      <c r="AI424" s="198"/>
      <c r="AJ424" s="198"/>
      <c r="AK424" s="198" t="s">
        <v>462</v>
      </c>
      <c r="AL424" s="198"/>
      <c r="AM424" s="198"/>
      <c r="AN424" s="198"/>
      <c r="AO424" s="198" t="s">
        <v>460</v>
      </c>
      <c r="AP424" s="198"/>
      <c r="AQ424" s="198"/>
      <c r="AR424" s="198"/>
      <c r="AS424" s="149"/>
    </row>
    <row r="425" spans="1:45" s="2" customFormat="1" ht="15.75" thickBot="1" x14ac:dyDescent="0.3">
      <c r="A425"/>
      <c r="B425" s="307"/>
      <c r="C425" s="192"/>
      <c r="D425" s="192"/>
      <c r="E425" s="192"/>
      <c r="F425" s="192"/>
      <c r="G425" s="192"/>
      <c r="H425" s="192"/>
      <c r="I425" s="192"/>
      <c r="J425" s="192"/>
      <c r="K425" s="192"/>
      <c r="L425" s="192"/>
      <c r="M425" s="192" t="s">
        <v>461</v>
      </c>
      <c r="N425" s="192"/>
      <c r="O425" s="192"/>
      <c r="P425" s="192"/>
      <c r="Q425" s="192" t="s">
        <v>462</v>
      </c>
      <c r="R425" s="192"/>
      <c r="S425" s="192"/>
      <c r="T425" s="192"/>
      <c r="U425" s="192" t="s">
        <v>461</v>
      </c>
      <c r="V425" s="192"/>
      <c r="W425" s="192"/>
      <c r="X425" s="192"/>
      <c r="Y425" s="192" t="s">
        <v>462</v>
      </c>
      <c r="Z425" s="192"/>
      <c r="AA425" s="192"/>
      <c r="AB425" s="192"/>
      <c r="AC425" s="192"/>
      <c r="AD425" s="192"/>
      <c r="AE425" s="192"/>
      <c r="AF425" s="192"/>
      <c r="AG425" s="192"/>
      <c r="AH425" s="192"/>
      <c r="AI425" s="192"/>
      <c r="AJ425" s="192"/>
      <c r="AK425" s="192"/>
      <c r="AL425" s="192"/>
      <c r="AM425" s="192"/>
      <c r="AN425" s="192"/>
      <c r="AO425" s="192"/>
      <c r="AP425" s="192"/>
      <c r="AQ425" s="192"/>
      <c r="AR425" s="192"/>
      <c r="AS425" s="150"/>
    </row>
    <row r="426" spans="1:45" s="2" customFormat="1" ht="18.75" customHeight="1" x14ac:dyDescent="0.25">
      <c r="A426"/>
      <c r="B426" s="199" t="s">
        <v>463</v>
      </c>
      <c r="C426" s="200"/>
      <c r="D426" s="200"/>
      <c r="E426" s="200"/>
      <c r="F426" s="200"/>
      <c r="G426" s="200"/>
      <c r="H426" s="200"/>
      <c r="I426" s="200"/>
      <c r="J426" s="200"/>
      <c r="K426" s="200"/>
      <c r="L426" s="200"/>
      <c r="M426" s="49">
        <v>1270</v>
      </c>
      <c r="N426" s="335"/>
      <c r="O426" s="335"/>
      <c r="P426" s="335"/>
      <c r="Q426" s="49">
        <v>1279</v>
      </c>
      <c r="R426" s="201"/>
      <c r="S426" s="201"/>
      <c r="T426" s="201"/>
      <c r="U426" s="49">
        <v>1288</v>
      </c>
      <c r="V426" s="201"/>
      <c r="W426" s="201"/>
      <c r="X426" s="201"/>
      <c r="Y426" s="49">
        <v>1301</v>
      </c>
      <c r="Z426" s="201"/>
      <c r="AA426" s="201"/>
      <c r="AB426" s="201"/>
      <c r="AC426" s="49">
        <v>1313</v>
      </c>
      <c r="AD426" s="336"/>
      <c r="AE426" s="336"/>
      <c r="AF426" s="336"/>
      <c r="AG426" s="49">
        <v>1324</v>
      </c>
      <c r="AH426" s="336"/>
      <c r="AI426" s="336"/>
      <c r="AJ426" s="336"/>
      <c r="AK426" s="49">
        <v>1335</v>
      </c>
      <c r="AL426" s="336"/>
      <c r="AM426" s="336"/>
      <c r="AN426" s="336"/>
      <c r="AO426" s="49">
        <v>1346</v>
      </c>
      <c r="AP426" s="336"/>
      <c r="AQ426" s="336"/>
      <c r="AR426" s="336"/>
      <c r="AS426" s="51" t="s">
        <v>10</v>
      </c>
    </row>
    <row r="427" spans="1:45" s="2" customFormat="1" ht="18.75" customHeight="1" x14ac:dyDescent="0.25">
      <c r="A427"/>
      <c r="B427" s="189" t="s">
        <v>464</v>
      </c>
      <c r="C427" s="190"/>
      <c r="D427" s="190"/>
      <c r="E427" s="190"/>
      <c r="F427" s="190"/>
      <c r="G427" s="190"/>
      <c r="H427" s="190"/>
      <c r="I427" s="190"/>
      <c r="J427" s="190"/>
      <c r="K427" s="190"/>
      <c r="L427" s="190"/>
      <c r="M427" s="36">
        <v>1821</v>
      </c>
      <c r="N427" s="295"/>
      <c r="O427" s="295"/>
      <c r="P427" s="295"/>
      <c r="Q427" s="36">
        <v>1822</v>
      </c>
      <c r="R427" s="295"/>
      <c r="S427" s="295"/>
      <c r="T427" s="295"/>
      <c r="U427" s="36">
        <v>1289</v>
      </c>
      <c r="V427" s="295"/>
      <c r="W427" s="295"/>
      <c r="X427" s="295"/>
      <c r="Y427" s="36">
        <v>1302</v>
      </c>
      <c r="Z427" s="295"/>
      <c r="AA427" s="295"/>
      <c r="AB427" s="295"/>
      <c r="AC427" s="140"/>
      <c r="AD427" s="197"/>
      <c r="AE427" s="197"/>
      <c r="AF427" s="197"/>
      <c r="AG427" s="140"/>
      <c r="AH427" s="197"/>
      <c r="AI427" s="197"/>
      <c r="AJ427" s="197"/>
      <c r="AK427" s="140"/>
      <c r="AL427" s="197"/>
      <c r="AM427" s="197"/>
      <c r="AN427" s="197"/>
      <c r="AO427" s="140"/>
      <c r="AP427" s="197"/>
      <c r="AQ427" s="197"/>
      <c r="AR427" s="197"/>
      <c r="AS427" s="52" t="s">
        <v>29</v>
      </c>
    </row>
    <row r="428" spans="1:45" s="2" customFormat="1" ht="24" customHeight="1" x14ac:dyDescent="0.25">
      <c r="A428"/>
      <c r="B428" s="189" t="s">
        <v>447</v>
      </c>
      <c r="C428" s="190"/>
      <c r="D428" s="190"/>
      <c r="E428" s="190"/>
      <c r="F428" s="190"/>
      <c r="G428" s="190"/>
      <c r="H428" s="190"/>
      <c r="I428" s="190"/>
      <c r="J428" s="190"/>
      <c r="K428" s="190"/>
      <c r="L428" s="190"/>
      <c r="M428" s="140"/>
      <c r="N428" s="197"/>
      <c r="O428" s="197"/>
      <c r="P428" s="197"/>
      <c r="Q428" s="140"/>
      <c r="R428" s="197"/>
      <c r="S428" s="197"/>
      <c r="T428" s="197"/>
      <c r="U428" s="140"/>
      <c r="V428" s="312"/>
      <c r="W428" s="312"/>
      <c r="X428" s="312"/>
      <c r="Y428" s="140"/>
      <c r="Z428" s="197"/>
      <c r="AA428" s="197"/>
      <c r="AB428" s="197"/>
      <c r="AC428" s="140"/>
      <c r="AD428" s="197"/>
      <c r="AE428" s="197"/>
      <c r="AF428" s="197"/>
      <c r="AG428" s="36">
        <v>1325</v>
      </c>
      <c r="AH428" s="193"/>
      <c r="AI428" s="193"/>
      <c r="AJ428" s="193"/>
      <c r="AK428" s="36">
        <v>1336</v>
      </c>
      <c r="AL428" s="193"/>
      <c r="AM428" s="193"/>
      <c r="AN428" s="193"/>
      <c r="AO428" s="140"/>
      <c r="AP428" s="197"/>
      <c r="AQ428" s="197"/>
      <c r="AR428" s="197"/>
      <c r="AS428" s="52" t="s">
        <v>29</v>
      </c>
    </row>
    <row r="429" spans="1:45" s="2" customFormat="1" ht="18.75" customHeight="1" x14ac:dyDescent="0.25">
      <c r="A429"/>
      <c r="B429" s="189" t="s">
        <v>465</v>
      </c>
      <c r="C429" s="190"/>
      <c r="D429" s="190"/>
      <c r="E429" s="190"/>
      <c r="F429" s="190"/>
      <c r="G429" s="190"/>
      <c r="H429" s="190"/>
      <c r="I429" s="190"/>
      <c r="J429" s="190"/>
      <c r="K429" s="190"/>
      <c r="L429" s="190"/>
      <c r="M429" s="36">
        <v>1271</v>
      </c>
      <c r="N429" s="191"/>
      <c r="O429" s="191"/>
      <c r="P429" s="191"/>
      <c r="Q429" s="36">
        <v>1280</v>
      </c>
      <c r="R429" s="191"/>
      <c r="S429" s="191"/>
      <c r="T429" s="191"/>
      <c r="U429" s="36">
        <v>1290</v>
      </c>
      <c r="V429" s="191"/>
      <c r="W429" s="191"/>
      <c r="X429" s="191"/>
      <c r="Y429" s="36">
        <v>1303</v>
      </c>
      <c r="Z429" s="191"/>
      <c r="AA429" s="191"/>
      <c r="AB429" s="191"/>
      <c r="AC429" s="36">
        <v>1314</v>
      </c>
      <c r="AD429" s="191"/>
      <c r="AE429" s="191"/>
      <c r="AF429" s="191"/>
      <c r="AG429" s="36">
        <v>1326</v>
      </c>
      <c r="AH429" s="191"/>
      <c r="AI429" s="191"/>
      <c r="AJ429" s="191"/>
      <c r="AK429" s="36">
        <v>1337</v>
      </c>
      <c r="AL429" s="191"/>
      <c r="AM429" s="191"/>
      <c r="AN429" s="191"/>
      <c r="AO429" s="36">
        <v>1347</v>
      </c>
      <c r="AP429" s="191"/>
      <c r="AQ429" s="191"/>
      <c r="AR429" s="191"/>
      <c r="AS429" s="53" t="s">
        <v>10</v>
      </c>
    </row>
    <row r="430" spans="1:45" s="2" customFormat="1" ht="18.75" customHeight="1" x14ac:dyDescent="0.25">
      <c r="A430"/>
      <c r="B430" s="189" t="s">
        <v>466</v>
      </c>
      <c r="C430" s="190"/>
      <c r="D430" s="190"/>
      <c r="E430" s="190"/>
      <c r="F430" s="190"/>
      <c r="G430" s="190"/>
      <c r="H430" s="190"/>
      <c r="I430" s="190"/>
      <c r="J430" s="190"/>
      <c r="K430" s="190"/>
      <c r="L430" s="190"/>
      <c r="M430" s="36">
        <v>1272</v>
      </c>
      <c r="N430" s="193"/>
      <c r="O430" s="193"/>
      <c r="P430" s="193"/>
      <c r="Q430" s="36">
        <v>1281</v>
      </c>
      <c r="R430" s="193"/>
      <c r="S430" s="193"/>
      <c r="T430" s="193"/>
      <c r="U430" s="36">
        <v>1291</v>
      </c>
      <c r="V430" s="193"/>
      <c r="W430" s="193"/>
      <c r="X430" s="193"/>
      <c r="Y430" s="36">
        <v>1304</v>
      </c>
      <c r="Z430" s="193"/>
      <c r="AA430" s="193"/>
      <c r="AB430" s="193"/>
      <c r="AC430" s="36">
        <v>1315</v>
      </c>
      <c r="AD430" s="193"/>
      <c r="AE430" s="193"/>
      <c r="AF430" s="193"/>
      <c r="AG430" s="36">
        <v>1327</v>
      </c>
      <c r="AH430" s="193"/>
      <c r="AI430" s="193"/>
      <c r="AJ430" s="193"/>
      <c r="AK430" s="36">
        <v>1338</v>
      </c>
      <c r="AL430" s="193"/>
      <c r="AM430" s="193"/>
      <c r="AN430" s="193"/>
      <c r="AO430" s="36">
        <v>1348</v>
      </c>
      <c r="AP430" s="193"/>
      <c r="AQ430" s="193"/>
      <c r="AR430" s="193"/>
      <c r="AS430" s="52" t="s">
        <v>29</v>
      </c>
    </row>
    <row r="431" spans="1:45" s="2" customFormat="1" ht="18.75" customHeight="1" x14ac:dyDescent="0.25">
      <c r="A431"/>
      <c r="B431" s="189" t="s">
        <v>467</v>
      </c>
      <c r="C431" s="190"/>
      <c r="D431" s="190"/>
      <c r="E431" s="190"/>
      <c r="F431" s="190"/>
      <c r="G431" s="190"/>
      <c r="H431" s="190"/>
      <c r="I431" s="190"/>
      <c r="J431" s="190"/>
      <c r="K431" s="190"/>
      <c r="L431" s="190"/>
      <c r="M431" s="140"/>
      <c r="N431" s="197"/>
      <c r="O431" s="197"/>
      <c r="P431" s="197"/>
      <c r="Q431" s="140"/>
      <c r="R431" s="197"/>
      <c r="S431" s="197"/>
      <c r="T431" s="197"/>
      <c r="U431" s="36">
        <v>1292</v>
      </c>
      <c r="V431" s="191"/>
      <c r="W431" s="191"/>
      <c r="X431" s="191"/>
      <c r="Y431" s="36">
        <v>1305</v>
      </c>
      <c r="Z431" s="191"/>
      <c r="AA431" s="191"/>
      <c r="AB431" s="191"/>
      <c r="AC431" s="36">
        <v>1316</v>
      </c>
      <c r="AD431" s="191"/>
      <c r="AE431" s="191"/>
      <c r="AF431" s="191"/>
      <c r="AG431" s="140"/>
      <c r="AH431" s="197"/>
      <c r="AI431" s="197"/>
      <c r="AJ431" s="197"/>
      <c r="AK431" s="140"/>
      <c r="AL431" s="197"/>
      <c r="AM431" s="197"/>
      <c r="AN431" s="197"/>
      <c r="AO431" s="140"/>
      <c r="AP431" s="197"/>
      <c r="AQ431" s="197"/>
      <c r="AR431" s="197"/>
      <c r="AS431" s="53" t="s">
        <v>10</v>
      </c>
    </row>
    <row r="432" spans="1:45" s="2" customFormat="1" ht="18.75" customHeight="1" x14ac:dyDescent="0.25">
      <c r="A432"/>
      <c r="B432" s="189" t="s">
        <v>468</v>
      </c>
      <c r="C432" s="190"/>
      <c r="D432" s="190"/>
      <c r="E432" s="190"/>
      <c r="F432" s="190"/>
      <c r="G432" s="190"/>
      <c r="H432" s="190"/>
      <c r="I432" s="190"/>
      <c r="J432" s="190"/>
      <c r="K432" s="190"/>
      <c r="L432" s="190"/>
      <c r="M432" s="36">
        <v>1273</v>
      </c>
      <c r="N432" s="191"/>
      <c r="O432" s="191"/>
      <c r="P432" s="191"/>
      <c r="Q432" s="36">
        <v>1282</v>
      </c>
      <c r="R432" s="191"/>
      <c r="S432" s="191"/>
      <c r="T432" s="191"/>
      <c r="U432" s="36">
        <v>1293</v>
      </c>
      <c r="V432" s="191"/>
      <c r="W432" s="191"/>
      <c r="X432" s="191"/>
      <c r="Y432" s="36">
        <v>1306</v>
      </c>
      <c r="Z432" s="191"/>
      <c r="AA432" s="191"/>
      <c r="AB432" s="191"/>
      <c r="AC432" s="36">
        <v>1317</v>
      </c>
      <c r="AD432" s="191"/>
      <c r="AE432" s="191"/>
      <c r="AF432" s="191"/>
      <c r="AG432" s="36">
        <v>1328</v>
      </c>
      <c r="AH432" s="191"/>
      <c r="AI432" s="191"/>
      <c r="AJ432" s="191"/>
      <c r="AK432" s="36">
        <v>1339</v>
      </c>
      <c r="AL432" s="191"/>
      <c r="AM432" s="191"/>
      <c r="AN432" s="191"/>
      <c r="AO432" s="36">
        <v>1349</v>
      </c>
      <c r="AP432" s="191"/>
      <c r="AQ432" s="191"/>
      <c r="AR432" s="191"/>
      <c r="AS432" s="53" t="s">
        <v>10</v>
      </c>
    </row>
    <row r="433" spans="1:45" s="2" customFormat="1" ht="18.75" customHeight="1" x14ac:dyDescent="0.25">
      <c r="A433"/>
      <c r="B433" s="189" t="s">
        <v>450</v>
      </c>
      <c r="C433" s="190"/>
      <c r="D433" s="190"/>
      <c r="E433" s="190"/>
      <c r="F433" s="190"/>
      <c r="G433" s="190"/>
      <c r="H433" s="190"/>
      <c r="I433" s="190"/>
      <c r="J433" s="190"/>
      <c r="K433" s="190"/>
      <c r="L433" s="190"/>
      <c r="M433" s="36">
        <v>1274</v>
      </c>
      <c r="N433" s="191"/>
      <c r="O433" s="191"/>
      <c r="P433" s="191"/>
      <c r="Q433" s="36">
        <v>1283</v>
      </c>
      <c r="R433" s="191"/>
      <c r="S433" s="191"/>
      <c r="T433" s="191"/>
      <c r="U433" s="36">
        <v>1294</v>
      </c>
      <c r="V433" s="191"/>
      <c r="W433" s="191"/>
      <c r="X433" s="191"/>
      <c r="Y433" s="36">
        <v>1307</v>
      </c>
      <c r="Z433" s="191"/>
      <c r="AA433" s="191"/>
      <c r="AB433" s="191"/>
      <c r="AC433" s="36">
        <v>1318</v>
      </c>
      <c r="AD433" s="191"/>
      <c r="AE433" s="191"/>
      <c r="AF433" s="191"/>
      <c r="AG433" s="36">
        <v>1329</v>
      </c>
      <c r="AH433" s="191"/>
      <c r="AI433" s="191"/>
      <c r="AJ433" s="191"/>
      <c r="AK433" s="36">
        <v>1340</v>
      </c>
      <c r="AL433" s="191"/>
      <c r="AM433" s="191"/>
      <c r="AN433" s="191"/>
      <c r="AO433" s="36">
        <v>1350</v>
      </c>
      <c r="AP433" s="191"/>
      <c r="AQ433" s="191"/>
      <c r="AR433" s="191"/>
      <c r="AS433" s="53" t="s">
        <v>10</v>
      </c>
    </row>
    <row r="434" spans="1:45" s="2" customFormat="1" ht="18.75" customHeight="1" x14ac:dyDescent="0.25">
      <c r="A434"/>
      <c r="B434" s="189" t="s">
        <v>451</v>
      </c>
      <c r="C434" s="190"/>
      <c r="D434" s="190"/>
      <c r="E434" s="190"/>
      <c r="F434" s="190"/>
      <c r="G434" s="190"/>
      <c r="H434" s="190"/>
      <c r="I434" s="190"/>
      <c r="J434" s="190"/>
      <c r="K434" s="190"/>
      <c r="L434" s="190"/>
      <c r="M434" s="36">
        <v>1275</v>
      </c>
      <c r="N434" s="193"/>
      <c r="O434" s="193"/>
      <c r="P434" s="193"/>
      <c r="Q434" s="36">
        <v>1284</v>
      </c>
      <c r="R434" s="193"/>
      <c r="S434" s="193"/>
      <c r="T434" s="193"/>
      <c r="U434" s="36">
        <v>1295</v>
      </c>
      <c r="V434" s="193"/>
      <c r="W434" s="193"/>
      <c r="X434" s="193"/>
      <c r="Y434" s="36">
        <v>1308</v>
      </c>
      <c r="Z434" s="193"/>
      <c r="AA434" s="193"/>
      <c r="AB434" s="193"/>
      <c r="AC434" s="36">
        <v>1319</v>
      </c>
      <c r="AD434" s="193"/>
      <c r="AE434" s="193"/>
      <c r="AF434" s="193"/>
      <c r="AG434" s="36">
        <v>1330</v>
      </c>
      <c r="AH434" s="193"/>
      <c r="AI434" s="193"/>
      <c r="AJ434" s="193"/>
      <c r="AK434" s="36">
        <v>1341</v>
      </c>
      <c r="AL434" s="193"/>
      <c r="AM434" s="193"/>
      <c r="AN434" s="193"/>
      <c r="AO434" s="36">
        <v>1351</v>
      </c>
      <c r="AP434" s="193"/>
      <c r="AQ434" s="193"/>
      <c r="AR434" s="193"/>
      <c r="AS434" s="52" t="s">
        <v>29</v>
      </c>
    </row>
    <row r="435" spans="1:45" s="2" customFormat="1" ht="27.6" customHeight="1" x14ac:dyDescent="0.25">
      <c r="A435"/>
      <c r="B435" s="189" t="s">
        <v>469</v>
      </c>
      <c r="C435" s="190"/>
      <c r="D435" s="190"/>
      <c r="E435" s="190"/>
      <c r="F435" s="190"/>
      <c r="G435" s="190"/>
      <c r="H435" s="190"/>
      <c r="I435" s="190"/>
      <c r="J435" s="190"/>
      <c r="K435" s="190"/>
      <c r="L435" s="190"/>
      <c r="M435" s="36">
        <v>1276</v>
      </c>
      <c r="N435" s="193"/>
      <c r="O435" s="193"/>
      <c r="P435" s="193"/>
      <c r="Q435" s="36">
        <v>1285</v>
      </c>
      <c r="R435" s="193"/>
      <c r="S435" s="193"/>
      <c r="T435" s="193"/>
      <c r="U435" s="36">
        <v>1296</v>
      </c>
      <c r="V435" s="193"/>
      <c r="W435" s="193"/>
      <c r="X435" s="193"/>
      <c r="Y435" s="36">
        <v>1309</v>
      </c>
      <c r="Z435" s="193"/>
      <c r="AA435" s="193"/>
      <c r="AB435" s="193"/>
      <c r="AC435" s="36">
        <v>1320</v>
      </c>
      <c r="AD435" s="193"/>
      <c r="AE435" s="193"/>
      <c r="AF435" s="193"/>
      <c r="AG435" s="36">
        <v>1331</v>
      </c>
      <c r="AH435" s="193"/>
      <c r="AI435" s="193"/>
      <c r="AJ435" s="193"/>
      <c r="AK435" s="36">
        <v>1342</v>
      </c>
      <c r="AL435" s="193"/>
      <c r="AM435" s="193"/>
      <c r="AN435" s="193"/>
      <c r="AO435" s="36">
        <v>1352</v>
      </c>
      <c r="AP435" s="193"/>
      <c r="AQ435" s="193"/>
      <c r="AR435" s="193"/>
      <c r="AS435" s="52" t="s">
        <v>29</v>
      </c>
    </row>
    <row r="436" spans="1:45" s="2" customFormat="1" ht="34.5" customHeight="1" x14ac:dyDescent="0.25">
      <c r="A436"/>
      <c r="B436" s="189" t="s">
        <v>470</v>
      </c>
      <c r="C436" s="190"/>
      <c r="D436" s="190"/>
      <c r="E436" s="190"/>
      <c r="F436" s="190"/>
      <c r="G436" s="190"/>
      <c r="H436" s="190"/>
      <c r="I436" s="190"/>
      <c r="J436" s="190"/>
      <c r="K436" s="190"/>
      <c r="L436" s="190"/>
      <c r="M436" s="36">
        <v>1277</v>
      </c>
      <c r="N436" s="193"/>
      <c r="O436" s="193"/>
      <c r="P436" s="193"/>
      <c r="Q436" s="36">
        <v>1286</v>
      </c>
      <c r="R436" s="193"/>
      <c r="S436" s="193"/>
      <c r="T436" s="193"/>
      <c r="U436" s="36">
        <v>1297</v>
      </c>
      <c r="V436" s="193"/>
      <c r="W436" s="193"/>
      <c r="X436" s="193"/>
      <c r="Y436" s="36">
        <v>1310</v>
      </c>
      <c r="Z436" s="193"/>
      <c r="AA436" s="193"/>
      <c r="AB436" s="193"/>
      <c r="AC436" s="36">
        <v>1321</v>
      </c>
      <c r="AD436" s="193"/>
      <c r="AE436" s="193"/>
      <c r="AF436" s="193"/>
      <c r="AG436" s="36">
        <v>1332</v>
      </c>
      <c r="AH436" s="193"/>
      <c r="AI436" s="193"/>
      <c r="AJ436" s="193"/>
      <c r="AK436" s="36">
        <v>1343</v>
      </c>
      <c r="AL436" s="193"/>
      <c r="AM436" s="193"/>
      <c r="AN436" s="193"/>
      <c r="AO436" s="36">
        <v>1353</v>
      </c>
      <c r="AP436" s="193"/>
      <c r="AQ436" s="193"/>
      <c r="AR436" s="193"/>
      <c r="AS436" s="52" t="s">
        <v>29</v>
      </c>
    </row>
    <row r="437" spans="1:45" s="2" customFormat="1" ht="27.6" customHeight="1" x14ac:dyDescent="0.25">
      <c r="A437"/>
      <c r="B437" s="189" t="s">
        <v>471</v>
      </c>
      <c r="C437" s="190"/>
      <c r="D437" s="190"/>
      <c r="E437" s="190"/>
      <c r="F437" s="190"/>
      <c r="G437" s="190"/>
      <c r="H437" s="190"/>
      <c r="I437" s="190"/>
      <c r="J437" s="190"/>
      <c r="K437" s="190"/>
      <c r="L437" s="190"/>
      <c r="M437" s="140"/>
      <c r="N437" s="197"/>
      <c r="O437" s="197"/>
      <c r="P437" s="197"/>
      <c r="Q437" s="140"/>
      <c r="R437" s="197"/>
      <c r="S437" s="197"/>
      <c r="T437" s="197"/>
      <c r="U437" s="36">
        <v>1298</v>
      </c>
      <c r="V437" s="193"/>
      <c r="W437" s="193"/>
      <c r="X437" s="193"/>
      <c r="Y437" s="36">
        <v>1311</v>
      </c>
      <c r="Z437" s="193"/>
      <c r="AA437" s="193"/>
      <c r="AB437" s="193"/>
      <c r="AC437" s="36">
        <v>1322</v>
      </c>
      <c r="AD437" s="193"/>
      <c r="AE437" s="193"/>
      <c r="AF437" s="193"/>
      <c r="AG437" s="36">
        <v>1333</v>
      </c>
      <c r="AH437" s="193"/>
      <c r="AI437" s="193"/>
      <c r="AJ437" s="193"/>
      <c r="AK437" s="36">
        <v>1344</v>
      </c>
      <c r="AL437" s="193"/>
      <c r="AM437" s="193"/>
      <c r="AN437" s="193"/>
      <c r="AO437" s="36">
        <v>1354</v>
      </c>
      <c r="AP437" s="193"/>
      <c r="AQ437" s="193"/>
      <c r="AR437" s="193"/>
      <c r="AS437" s="52" t="s">
        <v>29</v>
      </c>
    </row>
    <row r="438" spans="1:45" s="2" customFormat="1" ht="18.75" customHeight="1" x14ac:dyDescent="0.25">
      <c r="A438"/>
      <c r="B438" s="559" t="s">
        <v>454</v>
      </c>
      <c r="C438" s="560"/>
      <c r="D438" s="560"/>
      <c r="E438" s="560"/>
      <c r="F438" s="560"/>
      <c r="G438" s="560"/>
      <c r="H438" s="560"/>
      <c r="I438" s="560"/>
      <c r="J438" s="560"/>
      <c r="K438" s="560"/>
      <c r="L438" s="560"/>
      <c r="M438" s="36">
        <v>1278</v>
      </c>
      <c r="N438" s="325"/>
      <c r="O438" s="325"/>
      <c r="P438" s="325"/>
      <c r="Q438" s="36">
        <v>1287</v>
      </c>
      <c r="R438" s="325"/>
      <c r="S438" s="325"/>
      <c r="T438" s="325"/>
      <c r="U438" s="36">
        <v>1312</v>
      </c>
      <c r="V438" s="325"/>
      <c r="W438" s="325"/>
      <c r="X438" s="325"/>
      <c r="Y438" s="36">
        <v>1300</v>
      </c>
      <c r="Z438" s="325"/>
      <c r="AA438" s="325"/>
      <c r="AB438" s="325"/>
      <c r="AC438" s="36">
        <v>1323</v>
      </c>
      <c r="AD438" s="325"/>
      <c r="AE438" s="325"/>
      <c r="AF438" s="325"/>
      <c r="AG438" s="36">
        <v>1334</v>
      </c>
      <c r="AH438" s="325"/>
      <c r="AI438" s="325"/>
      <c r="AJ438" s="325"/>
      <c r="AK438" s="36">
        <v>1345</v>
      </c>
      <c r="AL438" s="325"/>
      <c r="AM438" s="325"/>
      <c r="AN438" s="325"/>
      <c r="AO438" s="36">
        <v>1355</v>
      </c>
      <c r="AP438" s="325"/>
      <c r="AQ438" s="325"/>
      <c r="AR438" s="325"/>
      <c r="AS438" s="147" t="s">
        <v>33</v>
      </c>
    </row>
    <row r="439" spans="1:45" s="2" customFormat="1" ht="18.75" customHeight="1" thickBot="1" x14ac:dyDescent="0.3">
      <c r="A439"/>
      <c r="B439" s="297" t="s">
        <v>455</v>
      </c>
      <c r="C439" s="298"/>
      <c r="D439" s="298"/>
      <c r="E439" s="298"/>
      <c r="F439" s="298"/>
      <c r="G439" s="298"/>
      <c r="H439" s="298"/>
      <c r="I439" s="298"/>
      <c r="J439" s="298"/>
      <c r="K439" s="298"/>
      <c r="L439" s="298"/>
      <c r="M439" s="92">
        <v>1723</v>
      </c>
      <c r="N439" s="326"/>
      <c r="O439" s="326"/>
      <c r="P439" s="326"/>
      <c r="Q439" s="92">
        <v>1724</v>
      </c>
      <c r="R439" s="326"/>
      <c r="S439" s="326"/>
      <c r="T439" s="326"/>
      <c r="U439" s="92">
        <v>1299</v>
      </c>
      <c r="V439" s="326"/>
      <c r="W439" s="326"/>
      <c r="X439" s="326"/>
      <c r="Y439" s="92">
        <v>1373</v>
      </c>
      <c r="Z439" s="326"/>
      <c r="AA439" s="326"/>
      <c r="AB439" s="326"/>
      <c r="AC439" s="144"/>
      <c r="AD439" s="327"/>
      <c r="AE439" s="327"/>
      <c r="AF439" s="327"/>
      <c r="AG439" s="144"/>
      <c r="AH439" s="327"/>
      <c r="AI439" s="327"/>
      <c r="AJ439" s="327"/>
      <c r="AK439" s="144"/>
      <c r="AL439" s="327"/>
      <c r="AM439" s="327"/>
      <c r="AN439" s="327"/>
      <c r="AO439" s="144"/>
      <c r="AP439" s="327"/>
      <c r="AQ439" s="327"/>
      <c r="AR439" s="327"/>
      <c r="AS439" s="146" t="s">
        <v>33</v>
      </c>
    </row>
    <row r="440" spans="1:45" s="2" customFormat="1" ht="15.75" thickBot="1" x14ac:dyDescent="0.3">
      <c r="A440"/>
    </row>
    <row r="441" spans="1:45" s="2" customFormat="1" x14ac:dyDescent="0.25">
      <c r="A441"/>
      <c r="B441" s="328" t="s">
        <v>472</v>
      </c>
      <c r="C441" s="314"/>
      <c r="D441" s="314"/>
      <c r="E441" s="314"/>
      <c r="F441" s="314"/>
      <c r="G441" s="314"/>
      <c r="H441" s="314"/>
      <c r="I441" s="314"/>
      <c r="J441" s="314"/>
      <c r="K441" s="314"/>
      <c r="L441" s="314"/>
      <c r="M441" s="314"/>
      <c r="N441" s="314"/>
      <c r="O441" s="314"/>
      <c r="P441" s="314"/>
      <c r="Q441" s="314"/>
      <c r="R441" s="314"/>
      <c r="S441" s="314"/>
      <c r="T441" s="314"/>
      <c r="U441" s="314"/>
      <c r="V441" s="314"/>
      <c r="W441" s="314"/>
      <c r="X441" s="329"/>
    </row>
    <row r="442" spans="1:45" s="2" customFormat="1" ht="15.75" thickBot="1" x14ac:dyDescent="0.3">
      <c r="A442"/>
      <c r="B442" s="330"/>
      <c r="C442" s="316"/>
      <c r="D442" s="316"/>
      <c r="E442" s="316"/>
      <c r="F442" s="316"/>
      <c r="G442" s="316"/>
      <c r="H442" s="316"/>
      <c r="I442" s="316"/>
      <c r="J442" s="316"/>
      <c r="K442" s="316"/>
      <c r="L442" s="316"/>
      <c r="M442" s="316"/>
      <c r="N442" s="316"/>
      <c r="O442" s="316"/>
      <c r="P442" s="316"/>
      <c r="Q442" s="316"/>
      <c r="R442" s="316"/>
      <c r="S442" s="316"/>
      <c r="T442" s="316"/>
      <c r="U442" s="316"/>
      <c r="V442" s="316"/>
      <c r="W442" s="316"/>
      <c r="X442" s="331"/>
    </row>
    <row r="443" spans="1:45" s="2" customFormat="1" x14ac:dyDescent="0.25">
      <c r="A443"/>
      <c r="B443" s="332"/>
      <c r="C443" s="333"/>
      <c r="D443" s="333"/>
      <c r="E443" s="333"/>
      <c r="F443" s="333"/>
      <c r="G443" s="333"/>
      <c r="H443" s="333"/>
      <c r="I443" s="333"/>
      <c r="J443" s="333"/>
      <c r="K443" s="333"/>
      <c r="L443" s="333"/>
      <c r="M443" s="333"/>
      <c r="N443" s="333"/>
      <c r="O443" s="333"/>
      <c r="P443" s="333"/>
      <c r="Q443" s="333"/>
      <c r="R443" s="333"/>
      <c r="S443" s="334" t="s">
        <v>473</v>
      </c>
      <c r="T443" s="334"/>
      <c r="U443" s="334"/>
      <c r="V443" s="334"/>
      <c r="W443" s="334"/>
      <c r="X443" s="151"/>
    </row>
    <row r="444" spans="1:45" s="2" customFormat="1" ht="16.5" customHeight="1" x14ac:dyDescent="0.25">
      <c r="A444"/>
      <c r="B444" s="183" t="s">
        <v>474</v>
      </c>
      <c r="C444" s="184"/>
      <c r="D444" s="184"/>
      <c r="E444" s="184"/>
      <c r="F444" s="184"/>
      <c r="G444" s="184"/>
      <c r="H444" s="184"/>
      <c r="I444" s="184"/>
      <c r="J444" s="184"/>
      <c r="K444" s="184"/>
      <c r="L444" s="184"/>
      <c r="M444" s="184"/>
      <c r="N444" s="184"/>
      <c r="O444" s="184"/>
      <c r="P444" s="184"/>
      <c r="Q444" s="184"/>
      <c r="R444" s="36">
        <v>1400</v>
      </c>
      <c r="S444" s="191"/>
      <c r="T444" s="191"/>
      <c r="U444" s="191"/>
      <c r="V444" s="191"/>
      <c r="W444" s="191"/>
      <c r="X444" s="53" t="s">
        <v>10</v>
      </c>
    </row>
    <row r="445" spans="1:45" s="2" customFormat="1" ht="16.5" customHeight="1" x14ac:dyDescent="0.25">
      <c r="A445"/>
      <c r="B445" s="183" t="s">
        <v>475</v>
      </c>
      <c r="C445" s="184"/>
      <c r="D445" s="184"/>
      <c r="E445" s="184"/>
      <c r="F445" s="184"/>
      <c r="G445" s="184"/>
      <c r="H445" s="184"/>
      <c r="I445" s="184"/>
      <c r="J445" s="184"/>
      <c r="K445" s="184"/>
      <c r="L445" s="184"/>
      <c r="M445" s="184"/>
      <c r="N445" s="184"/>
      <c r="O445" s="184"/>
      <c r="P445" s="184"/>
      <c r="Q445" s="184"/>
      <c r="R445" s="36">
        <v>1817</v>
      </c>
      <c r="S445" s="191"/>
      <c r="T445" s="191"/>
      <c r="U445" s="191"/>
      <c r="V445" s="191"/>
      <c r="W445" s="191"/>
      <c r="X445" s="53" t="s">
        <v>10</v>
      </c>
    </row>
    <row r="446" spans="1:45" s="2" customFormat="1" ht="16.5" customHeight="1" x14ac:dyDescent="0.25">
      <c r="A446"/>
      <c r="B446" s="183" t="s">
        <v>476</v>
      </c>
      <c r="C446" s="184"/>
      <c r="D446" s="184"/>
      <c r="E446" s="184"/>
      <c r="F446" s="184"/>
      <c r="G446" s="184"/>
      <c r="H446" s="184"/>
      <c r="I446" s="184"/>
      <c r="J446" s="184"/>
      <c r="K446" s="184"/>
      <c r="L446" s="184"/>
      <c r="M446" s="184"/>
      <c r="N446" s="184"/>
      <c r="O446" s="184"/>
      <c r="P446" s="184"/>
      <c r="Q446" s="184"/>
      <c r="R446" s="36">
        <v>1401</v>
      </c>
      <c r="S446" s="191"/>
      <c r="T446" s="191"/>
      <c r="U446" s="191"/>
      <c r="V446" s="191"/>
      <c r="W446" s="191"/>
      <c r="X446" s="53" t="s">
        <v>10</v>
      </c>
    </row>
    <row r="447" spans="1:45" s="2" customFormat="1" ht="16.5" customHeight="1" x14ac:dyDescent="0.25">
      <c r="A447"/>
      <c r="B447" s="183" t="s">
        <v>477</v>
      </c>
      <c r="C447" s="184"/>
      <c r="D447" s="184"/>
      <c r="E447" s="184"/>
      <c r="F447" s="184"/>
      <c r="G447" s="184"/>
      <c r="H447" s="184"/>
      <c r="I447" s="184"/>
      <c r="J447" s="184"/>
      <c r="K447" s="184"/>
      <c r="L447" s="184"/>
      <c r="M447" s="184"/>
      <c r="N447" s="184"/>
      <c r="O447" s="184"/>
      <c r="P447" s="184"/>
      <c r="Q447" s="184"/>
      <c r="R447" s="36">
        <v>1402</v>
      </c>
      <c r="S447" s="191"/>
      <c r="T447" s="191"/>
      <c r="U447" s="191"/>
      <c r="V447" s="191"/>
      <c r="W447" s="191"/>
      <c r="X447" s="53" t="s">
        <v>10</v>
      </c>
    </row>
    <row r="448" spans="1:45" s="2" customFormat="1" ht="16.5" customHeight="1" x14ac:dyDescent="0.25">
      <c r="A448"/>
      <c r="B448" s="183" t="s">
        <v>478</v>
      </c>
      <c r="C448" s="184"/>
      <c r="D448" s="184"/>
      <c r="E448" s="184"/>
      <c r="F448" s="184"/>
      <c r="G448" s="184"/>
      <c r="H448" s="184"/>
      <c r="I448" s="184"/>
      <c r="J448" s="184"/>
      <c r="K448" s="184"/>
      <c r="L448" s="184"/>
      <c r="M448" s="184"/>
      <c r="N448" s="184"/>
      <c r="O448" s="184"/>
      <c r="P448" s="184"/>
      <c r="Q448" s="184"/>
      <c r="R448" s="36">
        <v>1403</v>
      </c>
      <c r="S448" s="191"/>
      <c r="T448" s="191"/>
      <c r="U448" s="191"/>
      <c r="V448" s="191"/>
      <c r="W448" s="191"/>
      <c r="X448" s="53" t="s">
        <v>10</v>
      </c>
    </row>
    <row r="449" spans="1:24" s="2" customFormat="1" ht="16.5" customHeight="1" x14ac:dyDescent="0.25">
      <c r="A449"/>
      <c r="B449" s="183" t="s">
        <v>479</v>
      </c>
      <c r="C449" s="184"/>
      <c r="D449" s="184"/>
      <c r="E449" s="184"/>
      <c r="F449" s="184"/>
      <c r="G449" s="184"/>
      <c r="H449" s="184"/>
      <c r="I449" s="184"/>
      <c r="J449" s="184"/>
      <c r="K449" s="184"/>
      <c r="L449" s="184"/>
      <c r="M449" s="184"/>
      <c r="N449" s="184"/>
      <c r="O449" s="184"/>
      <c r="P449" s="184"/>
      <c r="Q449" s="184"/>
      <c r="R449" s="36">
        <v>1587</v>
      </c>
      <c r="S449" s="191"/>
      <c r="T449" s="191"/>
      <c r="U449" s="191"/>
      <c r="V449" s="191"/>
      <c r="W449" s="191"/>
      <c r="X449" s="53" t="s">
        <v>10</v>
      </c>
    </row>
    <row r="450" spans="1:24" s="2" customFormat="1" ht="16.5" customHeight="1" x14ac:dyDescent="0.25">
      <c r="A450"/>
      <c r="B450" s="183" t="s">
        <v>351</v>
      </c>
      <c r="C450" s="184"/>
      <c r="D450" s="184"/>
      <c r="E450" s="184"/>
      <c r="F450" s="184"/>
      <c r="G450" s="184"/>
      <c r="H450" s="184"/>
      <c r="I450" s="184"/>
      <c r="J450" s="184"/>
      <c r="K450" s="184"/>
      <c r="L450" s="184"/>
      <c r="M450" s="184"/>
      <c r="N450" s="184"/>
      <c r="O450" s="184"/>
      <c r="P450" s="184"/>
      <c r="Q450" s="184"/>
      <c r="R450" s="36">
        <v>1588</v>
      </c>
      <c r="S450" s="191"/>
      <c r="T450" s="191"/>
      <c r="U450" s="191"/>
      <c r="V450" s="191"/>
      <c r="W450" s="191"/>
      <c r="X450" s="53" t="s">
        <v>10</v>
      </c>
    </row>
    <row r="451" spans="1:24" s="2" customFormat="1" ht="16.5" customHeight="1" x14ac:dyDescent="0.25">
      <c r="A451"/>
      <c r="B451" s="183" t="s">
        <v>480</v>
      </c>
      <c r="C451" s="184"/>
      <c r="D451" s="184"/>
      <c r="E451" s="184"/>
      <c r="F451" s="184"/>
      <c r="G451" s="184"/>
      <c r="H451" s="184"/>
      <c r="I451" s="184"/>
      <c r="J451" s="184"/>
      <c r="K451" s="184"/>
      <c r="L451" s="184"/>
      <c r="M451" s="184"/>
      <c r="N451" s="184"/>
      <c r="O451" s="184"/>
      <c r="P451" s="184"/>
      <c r="Q451" s="184"/>
      <c r="R451" s="36">
        <v>1404</v>
      </c>
      <c r="S451" s="191"/>
      <c r="T451" s="191"/>
      <c r="U451" s="191"/>
      <c r="V451" s="191"/>
      <c r="W451" s="191"/>
      <c r="X451" s="53" t="s">
        <v>10</v>
      </c>
    </row>
    <row r="452" spans="1:24" s="2" customFormat="1" ht="16.5" customHeight="1" x14ac:dyDescent="0.25">
      <c r="A452"/>
      <c r="B452" s="183" t="s">
        <v>481</v>
      </c>
      <c r="C452" s="184"/>
      <c r="D452" s="184"/>
      <c r="E452" s="184"/>
      <c r="F452" s="184"/>
      <c r="G452" s="184"/>
      <c r="H452" s="184"/>
      <c r="I452" s="184"/>
      <c r="J452" s="184"/>
      <c r="K452" s="184"/>
      <c r="L452" s="184"/>
      <c r="M452" s="184"/>
      <c r="N452" s="184"/>
      <c r="O452" s="184"/>
      <c r="P452" s="184"/>
      <c r="Q452" s="184"/>
      <c r="R452" s="36">
        <v>1405</v>
      </c>
      <c r="S452" s="191"/>
      <c r="T452" s="191"/>
      <c r="U452" s="191"/>
      <c r="V452" s="191"/>
      <c r="W452" s="191"/>
      <c r="X452" s="53" t="s">
        <v>10</v>
      </c>
    </row>
    <row r="453" spans="1:24" s="2" customFormat="1" ht="16.5" customHeight="1" x14ac:dyDescent="0.25">
      <c r="A453"/>
      <c r="B453" s="289" t="s">
        <v>482</v>
      </c>
      <c r="C453" s="290"/>
      <c r="D453" s="290"/>
      <c r="E453" s="290"/>
      <c r="F453" s="290"/>
      <c r="G453" s="290"/>
      <c r="H453" s="290"/>
      <c r="I453" s="290"/>
      <c r="J453" s="290"/>
      <c r="K453" s="290"/>
      <c r="L453" s="290"/>
      <c r="M453" s="290"/>
      <c r="N453" s="290"/>
      <c r="O453" s="290"/>
      <c r="P453" s="290"/>
      <c r="Q453" s="290"/>
      <c r="R453" s="131">
        <v>1410</v>
      </c>
      <c r="S453" s="291">
        <f>SUM(S444:W452)</f>
        <v>0</v>
      </c>
      <c r="T453" s="291"/>
      <c r="U453" s="291"/>
      <c r="V453" s="291"/>
      <c r="W453" s="291"/>
      <c r="X453" s="132" t="s">
        <v>33</v>
      </c>
    </row>
    <row r="454" spans="1:24" s="2" customFormat="1" ht="16.5" customHeight="1" x14ac:dyDescent="0.25">
      <c r="A454"/>
      <c r="B454" s="183" t="s">
        <v>483</v>
      </c>
      <c r="C454" s="184"/>
      <c r="D454" s="184"/>
      <c r="E454" s="184"/>
      <c r="F454" s="184"/>
      <c r="G454" s="184"/>
      <c r="H454" s="184"/>
      <c r="I454" s="184"/>
      <c r="J454" s="184"/>
      <c r="K454" s="184"/>
      <c r="L454" s="184"/>
      <c r="M454" s="184"/>
      <c r="N454" s="184"/>
      <c r="O454" s="184"/>
      <c r="P454" s="184"/>
      <c r="Q454" s="184"/>
      <c r="R454" s="36">
        <v>1406</v>
      </c>
      <c r="S454" s="193"/>
      <c r="T454" s="193"/>
      <c r="U454" s="193"/>
      <c r="V454" s="193"/>
      <c r="W454" s="193"/>
      <c r="X454" s="52" t="s">
        <v>29</v>
      </c>
    </row>
    <row r="455" spans="1:24" s="2" customFormat="1" ht="16.5" customHeight="1" x14ac:dyDescent="0.25">
      <c r="A455"/>
      <c r="B455" s="183" t="s">
        <v>484</v>
      </c>
      <c r="C455" s="184"/>
      <c r="D455" s="184"/>
      <c r="E455" s="184"/>
      <c r="F455" s="184"/>
      <c r="G455" s="184"/>
      <c r="H455" s="184"/>
      <c r="I455" s="184"/>
      <c r="J455" s="184"/>
      <c r="K455" s="184"/>
      <c r="L455" s="184"/>
      <c r="M455" s="184"/>
      <c r="N455" s="184"/>
      <c r="O455" s="184"/>
      <c r="P455" s="184"/>
      <c r="Q455" s="184"/>
      <c r="R455" s="36">
        <v>1407</v>
      </c>
      <c r="S455" s="193"/>
      <c r="T455" s="193"/>
      <c r="U455" s="193"/>
      <c r="V455" s="193"/>
      <c r="W455" s="193"/>
      <c r="X455" s="52" t="s">
        <v>29</v>
      </c>
    </row>
    <row r="456" spans="1:24" s="2" customFormat="1" ht="16.5" customHeight="1" x14ac:dyDescent="0.25">
      <c r="A456"/>
      <c r="B456" s="183" t="s">
        <v>485</v>
      </c>
      <c r="C456" s="184"/>
      <c r="D456" s="184"/>
      <c r="E456" s="184"/>
      <c r="F456" s="184"/>
      <c r="G456" s="184"/>
      <c r="H456" s="184"/>
      <c r="I456" s="184"/>
      <c r="J456" s="184"/>
      <c r="K456" s="184"/>
      <c r="L456" s="184"/>
      <c r="M456" s="184"/>
      <c r="N456" s="184"/>
      <c r="O456" s="184"/>
      <c r="P456" s="184"/>
      <c r="Q456" s="184"/>
      <c r="R456" s="36">
        <v>1408</v>
      </c>
      <c r="S456" s="193"/>
      <c r="T456" s="193"/>
      <c r="U456" s="193"/>
      <c r="V456" s="193"/>
      <c r="W456" s="193"/>
      <c r="X456" s="52" t="s">
        <v>29</v>
      </c>
    </row>
    <row r="457" spans="1:24" s="2" customFormat="1" ht="16.5" customHeight="1" x14ac:dyDescent="0.25">
      <c r="A457"/>
      <c r="B457" s="183" t="s">
        <v>486</v>
      </c>
      <c r="C457" s="184"/>
      <c r="D457" s="184"/>
      <c r="E457" s="184"/>
      <c r="F457" s="184"/>
      <c r="G457" s="184"/>
      <c r="H457" s="184"/>
      <c r="I457" s="184"/>
      <c r="J457" s="184"/>
      <c r="K457" s="184"/>
      <c r="L457" s="184"/>
      <c r="M457" s="184"/>
      <c r="N457" s="184"/>
      <c r="O457" s="184"/>
      <c r="P457" s="184"/>
      <c r="Q457" s="184"/>
      <c r="R457" s="36">
        <v>1409</v>
      </c>
      <c r="S457" s="193"/>
      <c r="T457" s="193"/>
      <c r="U457" s="193"/>
      <c r="V457" s="193"/>
      <c r="W457" s="193"/>
      <c r="X457" s="52" t="s">
        <v>29</v>
      </c>
    </row>
    <row r="458" spans="1:24" s="2" customFormat="1" ht="16.5" customHeight="1" x14ac:dyDescent="0.25">
      <c r="A458"/>
      <c r="B458" s="183" t="s">
        <v>487</v>
      </c>
      <c r="C458" s="184"/>
      <c r="D458" s="184"/>
      <c r="E458" s="184"/>
      <c r="F458" s="184"/>
      <c r="G458" s="184"/>
      <c r="H458" s="184"/>
      <c r="I458" s="184"/>
      <c r="J458" s="184"/>
      <c r="K458" s="184"/>
      <c r="L458" s="184"/>
      <c r="M458" s="184"/>
      <c r="N458" s="184"/>
      <c r="O458" s="184"/>
      <c r="P458" s="184"/>
      <c r="Q458" s="184"/>
      <c r="R458" s="36">
        <v>1818</v>
      </c>
      <c r="S458" s="193"/>
      <c r="T458" s="193"/>
      <c r="U458" s="193"/>
      <c r="V458" s="193"/>
      <c r="W458" s="193"/>
      <c r="X458" s="52" t="s">
        <v>29</v>
      </c>
    </row>
    <row r="459" spans="1:24" s="2" customFormat="1" ht="16.5" customHeight="1" x14ac:dyDescent="0.25">
      <c r="A459"/>
      <c r="B459" s="183" t="s">
        <v>488</v>
      </c>
      <c r="C459" s="184"/>
      <c r="D459" s="184"/>
      <c r="E459" s="184"/>
      <c r="F459" s="184"/>
      <c r="G459" s="184"/>
      <c r="H459" s="184"/>
      <c r="I459" s="184"/>
      <c r="J459" s="184"/>
      <c r="K459" s="184"/>
      <c r="L459" s="184"/>
      <c r="M459" s="184"/>
      <c r="N459" s="184"/>
      <c r="O459" s="184"/>
      <c r="P459" s="184"/>
      <c r="Q459" s="184"/>
      <c r="R459" s="36">
        <v>1429</v>
      </c>
      <c r="S459" s="193"/>
      <c r="T459" s="193"/>
      <c r="U459" s="193"/>
      <c r="V459" s="193"/>
      <c r="W459" s="193"/>
      <c r="X459" s="52" t="s">
        <v>29</v>
      </c>
    </row>
    <row r="460" spans="1:24" s="2" customFormat="1" ht="16.5" customHeight="1" x14ac:dyDescent="0.25">
      <c r="A460"/>
      <c r="B460" s="183" t="s">
        <v>489</v>
      </c>
      <c r="C460" s="184"/>
      <c r="D460" s="184"/>
      <c r="E460" s="184"/>
      <c r="F460" s="184"/>
      <c r="G460" s="184"/>
      <c r="H460" s="184"/>
      <c r="I460" s="184"/>
      <c r="J460" s="184"/>
      <c r="K460" s="184"/>
      <c r="L460" s="184"/>
      <c r="M460" s="184"/>
      <c r="N460" s="184"/>
      <c r="O460" s="184"/>
      <c r="P460" s="184"/>
      <c r="Q460" s="184"/>
      <c r="R460" s="36">
        <v>1411</v>
      </c>
      <c r="S460" s="193"/>
      <c r="T460" s="193"/>
      <c r="U460" s="193"/>
      <c r="V460" s="193"/>
      <c r="W460" s="193"/>
      <c r="X460" s="52" t="s">
        <v>29</v>
      </c>
    </row>
    <row r="461" spans="1:24" s="2" customFormat="1" ht="16.5" customHeight="1" x14ac:dyDescent="0.25">
      <c r="A461"/>
      <c r="B461" s="183" t="s">
        <v>490</v>
      </c>
      <c r="C461" s="184"/>
      <c r="D461" s="184"/>
      <c r="E461" s="184"/>
      <c r="F461" s="184"/>
      <c r="G461" s="184"/>
      <c r="H461" s="184"/>
      <c r="I461" s="184"/>
      <c r="J461" s="184"/>
      <c r="K461" s="184"/>
      <c r="L461" s="184"/>
      <c r="M461" s="184"/>
      <c r="N461" s="184"/>
      <c r="O461" s="184"/>
      <c r="P461" s="184"/>
      <c r="Q461" s="184"/>
      <c r="R461" s="36">
        <v>1412</v>
      </c>
      <c r="S461" s="193"/>
      <c r="T461" s="193"/>
      <c r="U461" s="193"/>
      <c r="V461" s="193"/>
      <c r="W461" s="193"/>
      <c r="X461" s="52" t="s">
        <v>29</v>
      </c>
    </row>
    <row r="462" spans="1:24" s="2" customFormat="1" ht="16.5" customHeight="1" x14ac:dyDescent="0.25">
      <c r="A462"/>
      <c r="B462" s="183" t="s">
        <v>491</v>
      </c>
      <c r="C462" s="184"/>
      <c r="D462" s="184"/>
      <c r="E462" s="184"/>
      <c r="F462" s="184"/>
      <c r="G462" s="184"/>
      <c r="H462" s="184"/>
      <c r="I462" s="184"/>
      <c r="J462" s="184"/>
      <c r="K462" s="184"/>
      <c r="L462" s="184"/>
      <c r="M462" s="184"/>
      <c r="N462" s="184"/>
      <c r="O462" s="184"/>
      <c r="P462" s="184"/>
      <c r="Q462" s="184"/>
      <c r="R462" s="36">
        <v>1413</v>
      </c>
      <c r="S462" s="193"/>
      <c r="T462" s="193"/>
      <c r="U462" s="193"/>
      <c r="V462" s="193"/>
      <c r="W462" s="193"/>
      <c r="X462" s="52" t="s">
        <v>29</v>
      </c>
    </row>
    <row r="463" spans="1:24" s="2" customFormat="1" ht="16.5" customHeight="1" x14ac:dyDescent="0.25">
      <c r="A463"/>
      <c r="B463" s="183" t="s">
        <v>492</v>
      </c>
      <c r="C463" s="184"/>
      <c r="D463" s="184"/>
      <c r="E463" s="184"/>
      <c r="F463" s="184"/>
      <c r="G463" s="184"/>
      <c r="H463" s="184"/>
      <c r="I463" s="184"/>
      <c r="J463" s="184"/>
      <c r="K463" s="184"/>
      <c r="L463" s="184"/>
      <c r="M463" s="184"/>
      <c r="N463" s="184"/>
      <c r="O463" s="184"/>
      <c r="P463" s="184"/>
      <c r="Q463" s="184"/>
      <c r="R463" s="36">
        <v>1415</v>
      </c>
      <c r="S463" s="193"/>
      <c r="T463" s="193"/>
      <c r="U463" s="193"/>
      <c r="V463" s="193"/>
      <c r="W463" s="193"/>
      <c r="X463" s="52" t="s">
        <v>29</v>
      </c>
    </row>
    <row r="464" spans="1:24" s="2" customFormat="1" ht="16.5" customHeight="1" x14ac:dyDescent="0.25">
      <c r="A464"/>
      <c r="B464" s="183" t="s">
        <v>493</v>
      </c>
      <c r="C464" s="184"/>
      <c r="D464" s="184"/>
      <c r="E464" s="184"/>
      <c r="F464" s="184"/>
      <c r="G464" s="184"/>
      <c r="H464" s="184"/>
      <c r="I464" s="184"/>
      <c r="J464" s="184"/>
      <c r="K464" s="184"/>
      <c r="L464" s="184"/>
      <c r="M464" s="184"/>
      <c r="N464" s="184"/>
      <c r="O464" s="184"/>
      <c r="P464" s="184"/>
      <c r="Q464" s="184"/>
      <c r="R464" s="36">
        <v>1416</v>
      </c>
      <c r="S464" s="193"/>
      <c r="T464" s="193"/>
      <c r="U464" s="193"/>
      <c r="V464" s="193"/>
      <c r="W464" s="193"/>
      <c r="X464" s="52" t="s">
        <v>29</v>
      </c>
    </row>
    <row r="465" spans="1:24" s="2" customFormat="1" ht="16.5" customHeight="1" x14ac:dyDescent="0.25">
      <c r="A465"/>
      <c r="B465" s="183" t="s">
        <v>494</v>
      </c>
      <c r="C465" s="184"/>
      <c r="D465" s="184"/>
      <c r="E465" s="184"/>
      <c r="F465" s="184"/>
      <c r="G465" s="184"/>
      <c r="H465" s="184"/>
      <c r="I465" s="184"/>
      <c r="J465" s="184"/>
      <c r="K465" s="184"/>
      <c r="L465" s="184"/>
      <c r="M465" s="184"/>
      <c r="N465" s="184"/>
      <c r="O465" s="184"/>
      <c r="P465" s="184"/>
      <c r="Q465" s="184"/>
      <c r="R465" s="36">
        <v>1417</v>
      </c>
      <c r="S465" s="193"/>
      <c r="T465" s="193"/>
      <c r="U465" s="193"/>
      <c r="V465" s="193"/>
      <c r="W465" s="193"/>
      <c r="X465" s="52" t="s">
        <v>29</v>
      </c>
    </row>
    <row r="466" spans="1:24" s="2" customFormat="1" ht="16.5" customHeight="1" x14ac:dyDescent="0.25">
      <c r="A466"/>
      <c r="B466" s="183" t="s">
        <v>495</v>
      </c>
      <c r="C466" s="184"/>
      <c r="D466" s="184"/>
      <c r="E466" s="184"/>
      <c r="F466" s="184"/>
      <c r="G466" s="184"/>
      <c r="H466" s="184"/>
      <c r="I466" s="184"/>
      <c r="J466" s="184"/>
      <c r="K466" s="184"/>
      <c r="L466" s="184"/>
      <c r="M466" s="184"/>
      <c r="N466" s="184"/>
      <c r="O466" s="184"/>
      <c r="P466" s="184"/>
      <c r="Q466" s="184"/>
      <c r="R466" s="36">
        <v>1418</v>
      </c>
      <c r="S466" s="193"/>
      <c r="T466" s="193"/>
      <c r="U466" s="193"/>
      <c r="V466" s="193"/>
      <c r="W466" s="193"/>
      <c r="X466" s="52" t="s">
        <v>29</v>
      </c>
    </row>
    <row r="467" spans="1:24" s="2" customFormat="1" ht="16.5" customHeight="1" x14ac:dyDescent="0.25">
      <c r="A467"/>
      <c r="B467" s="183" t="s">
        <v>496</v>
      </c>
      <c r="C467" s="184"/>
      <c r="D467" s="184"/>
      <c r="E467" s="184"/>
      <c r="F467" s="184"/>
      <c r="G467" s="184"/>
      <c r="H467" s="184"/>
      <c r="I467" s="184"/>
      <c r="J467" s="184"/>
      <c r="K467" s="184"/>
      <c r="L467" s="184"/>
      <c r="M467" s="184"/>
      <c r="N467" s="184"/>
      <c r="O467" s="184"/>
      <c r="P467" s="184"/>
      <c r="Q467" s="184"/>
      <c r="R467" s="36">
        <v>1419</v>
      </c>
      <c r="S467" s="193"/>
      <c r="T467" s="193"/>
      <c r="U467" s="193"/>
      <c r="V467" s="193"/>
      <c r="W467" s="193"/>
      <c r="X467" s="52" t="s">
        <v>29</v>
      </c>
    </row>
    <row r="468" spans="1:24" s="2" customFormat="1" ht="16.5" customHeight="1" x14ac:dyDescent="0.25">
      <c r="A468"/>
      <c r="B468" s="183" t="s">
        <v>497</v>
      </c>
      <c r="C468" s="184"/>
      <c r="D468" s="184"/>
      <c r="E468" s="184"/>
      <c r="F468" s="184"/>
      <c r="G468" s="184"/>
      <c r="H468" s="184"/>
      <c r="I468" s="184"/>
      <c r="J468" s="184"/>
      <c r="K468" s="184"/>
      <c r="L468" s="184"/>
      <c r="M468" s="184"/>
      <c r="N468" s="184"/>
      <c r="O468" s="184"/>
      <c r="P468" s="184"/>
      <c r="Q468" s="184"/>
      <c r="R468" s="36">
        <v>1420</v>
      </c>
      <c r="S468" s="193"/>
      <c r="T468" s="193"/>
      <c r="U468" s="193"/>
      <c r="V468" s="193"/>
      <c r="W468" s="193"/>
      <c r="X468" s="52" t="s">
        <v>29</v>
      </c>
    </row>
    <row r="469" spans="1:24" s="2" customFormat="1" ht="16.5" customHeight="1" x14ac:dyDescent="0.25">
      <c r="A469"/>
      <c r="B469" s="183" t="s">
        <v>498</v>
      </c>
      <c r="C469" s="184"/>
      <c r="D469" s="184"/>
      <c r="E469" s="184"/>
      <c r="F469" s="184"/>
      <c r="G469" s="184"/>
      <c r="H469" s="184"/>
      <c r="I469" s="184"/>
      <c r="J469" s="184"/>
      <c r="K469" s="184"/>
      <c r="L469" s="184"/>
      <c r="M469" s="184"/>
      <c r="N469" s="184"/>
      <c r="O469" s="184"/>
      <c r="P469" s="184"/>
      <c r="Q469" s="184"/>
      <c r="R469" s="36">
        <v>1421</v>
      </c>
      <c r="S469" s="193"/>
      <c r="T469" s="193"/>
      <c r="U469" s="193"/>
      <c r="V469" s="193"/>
      <c r="W469" s="193"/>
      <c r="X469" s="52" t="s">
        <v>29</v>
      </c>
    </row>
    <row r="470" spans="1:24" s="2" customFormat="1" ht="16.5" customHeight="1" x14ac:dyDescent="0.25">
      <c r="A470"/>
      <c r="B470" s="183" t="s">
        <v>499</v>
      </c>
      <c r="C470" s="184"/>
      <c r="D470" s="184"/>
      <c r="E470" s="184"/>
      <c r="F470" s="184"/>
      <c r="G470" s="184"/>
      <c r="H470" s="184"/>
      <c r="I470" s="184"/>
      <c r="J470" s="184"/>
      <c r="K470" s="184"/>
      <c r="L470" s="184"/>
      <c r="M470" s="184"/>
      <c r="N470" s="184"/>
      <c r="O470" s="184"/>
      <c r="P470" s="184"/>
      <c r="Q470" s="184"/>
      <c r="R470" s="36">
        <v>1422</v>
      </c>
      <c r="S470" s="193"/>
      <c r="T470" s="193"/>
      <c r="U470" s="193"/>
      <c r="V470" s="193"/>
      <c r="W470" s="193"/>
      <c r="X470" s="52" t="s">
        <v>29</v>
      </c>
    </row>
    <row r="471" spans="1:24" s="2" customFormat="1" ht="16.5" customHeight="1" x14ac:dyDescent="0.25">
      <c r="A471"/>
      <c r="B471" s="183" t="s">
        <v>500</v>
      </c>
      <c r="C471" s="184"/>
      <c r="D471" s="184"/>
      <c r="E471" s="184"/>
      <c r="F471" s="184"/>
      <c r="G471" s="184"/>
      <c r="H471" s="184"/>
      <c r="I471" s="184"/>
      <c r="J471" s="184"/>
      <c r="K471" s="184"/>
      <c r="L471" s="184"/>
      <c r="M471" s="184"/>
      <c r="N471" s="184"/>
      <c r="O471" s="184"/>
      <c r="P471" s="184"/>
      <c r="Q471" s="184"/>
      <c r="R471" s="36">
        <v>1423</v>
      </c>
      <c r="S471" s="193"/>
      <c r="T471" s="193"/>
      <c r="U471" s="193"/>
      <c r="V471" s="193"/>
      <c r="W471" s="193"/>
      <c r="X471" s="52" t="s">
        <v>29</v>
      </c>
    </row>
    <row r="472" spans="1:24" s="2" customFormat="1" ht="16.5" customHeight="1" x14ac:dyDescent="0.25">
      <c r="A472"/>
      <c r="B472" s="183" t="s">
        <v>501</v>
      </c>
      <c r="C472" s="184"/>
      <c r="D472" s="184"/>
      <c r="E472" s="184"/>
      <c r="F472" s="184"/>
      <c r="G472" s="184"/>
      <c r="H472" s="184"/>
      <c r="I472" s="184"/>
      <c r="J472" s="184"/>
      <c r="K472" s="184"/>
      <c r="L472" s="184"/>
      <c r="M472" s="184"/>
      <c r="N472" s="184"/>
      <c r="O472" s="184"/>
      <c r="P472" s="184"/>
      <c r="Q472" s="184"/>
      <c r="R472" s="36">
        <v>1424</v>
      </c>
      <c r="S472" s="193"/>
      <c r="T472" s="193"/>
      <c r="U472" s="193"/>
      <c r="V472" s="193"/>
      <c r="W472" s="193"/>
      <c r="X472" s="52" t="s">
        <v>29</v>
      </c>
    </row>
    <row r="473" spans="1:24" s="2" customFormat="1" ht="16.5" customHeight="1" x14ac:dyDescent="0.25">
      <c r="A473"/>
      <c r="B473" s="183" t="s">
        <v>502</v>
      </c>
      <c r="C473" s="184"/>
      <c r="D473" s="184"/>
      <c r="E473" s="184"/>
      <c r="F473" s="184"/>
      <c r="G473" s="184"/>
      <c r="H473" s="184"/>
      <c r="I473" s="184"/>
      <c r="J473" s="184"/>
      <c r="K473" s="184"/>
      <c r="L473" s="184"/>
      <c r="M473" s="184"/>
      <c r="N473" s="184"/>
      <c r="O473" s="184"/>
      <c r="P473" s="184"/>
      <c r="Q473" s="184"/>
      <c r="R473" s="36">
        <v>1425</v>
      </c>
      <c r="S473" s="193"/>
      <c r="T473" s="193"/>
      <c r="U473" s="193"/>
      <c r="V473" s="193"/>
      <c r="W473" s="193"/>
      <c r="X473" s="52" t="s">
        <v>29</v>
      </c>
    </row>
    <row r="474" spans="1:24" s="2" customFormat="1" ht="16.5" customHeight="1" x14ac:dyDescent="0.25">
      <c r="A474"/>
      <c r="B474" s="183" t="s">
        <v>503</v>
      </c>
      <c r="C474" s="184"/>
      <c r="D474" s="184"/>
      <c r="E474" s="184"/>
      <c r="F474" s="184"/>
      <c r="G474" s="184"/>
      <c r="H474" s="184"/>
      <c r="I474" s="184"/>
      <c r="J474" s="184"/>
      <c r="K474" s="184"/>
      <c r="L474" s="184"/>
      <c r="M474" s="184"/>
      <c r="N474" s="184"/>
      <c r="O474" s="184"/>
      <c r="P474" s="184"/>
      <c r="Q474" s="184"/>
      <c r="R474" s="36">
        <v>1426</v>
      </c>
      <c r="S474" s="193"/>
      <c r="T474" s="193"/>
      <c r="U474" s="193"/>
      <c r="V474" s="193"/>
      <c r="W474" s="193"/>
      <c r="X474" s="52" t="s">
        <v>29</v>
      </c>
    </row>
    <row r="475" spans="1:24" s="2" customFormat="1" ht="16.5" customHeight="1" x14ac:dyDescent="0.25">
      <c r="A475"/>
      <c r="B475" s="183" t="s">
        <v>504</v>
      </c>
      <c r="C475" s="184"/>
      <c r="D475" s="184"/>
      <c r="E475" s="184"/>
      <c r="F475" s="184"/>
      <c r="G475" s="184"/>
      <c r="H475" s="184"/>
      <c r="I475" s="184"/>
      <c r="J475" s="184"/>
      <c r="K475" s="184"/>
      <c r="L475" s="184"/>
      <c r="M475" s="184"/>
      <c r="N475" s="184"/>
      <c r="O475" s="184"/>
      <c r="P475" s="184"/>
      <c r="Q475" s="184"/>
      <c r="R475" s="36">
        <v>1427</v>
      </c>
      <c r="S475" s="193"/>
      <c r="T475" s="193"/>
      <c r="U475" s="193"/>
      <c r="V475" s="193"/>
      <c r="W475" s="193"/>
      <c r="X475" s="52" t="s">
        <v>29</v>
      </c>
    </row>
    <row r="476" spans="1:24" s="2" customFormat="1" ht="16.5" customHeight="1" x14ac:dyDescent="0.25">
      <c r="A476"/>
      <c r="B476" s="183" t="s">
        <v>392</v>
      </c>
      <c r="C476" s="184"/>
      <c r="D476" s="184"/>
      <c r="E476" s="184"/>
      <c r="F476" s="184"/>
      <c r="G476" s="184"/>
      <c r="H476" s="184"/>
      <c r="I476" s="184"/>
      <c r="J476" s="184"/>
      <c r="K476" s="184"/>
      <c r="L476" s="184"/>
      <c r="M476" s="184"/>
      <c r="N476" s="184"/>
      <c r="O476" s="184"/>
      <c r="P476" s="184"/>
      <c r="Q476" s="184"/>
      <c r="R476" s="36">
        <v>1428</v>
      </c>
      <c r="S476" s="193"/>
      <c r="T476" s="193"/>
      <c r="U476" s="193"/>
      <c r="V476" s="193"/>
      <c r="W476" s="193"/>
      <c r="X476" s="52" t="s">
        <v>29</v>
      </c>
    </row>
    <row r="477" spans="1:24" s="2" customFormat="1" ht="16.5" customHeight="1" x14ac:dyDescent="0.25">
      <c r="A477"/>
      <c r="B477" s="289" t="s">
        <v>505</v>
      </c>
      <c r="C477" s="290"/>
      <c r="D477" s="290"/>
      <c r="E477" s="290"/>
      <c r="F477" s="290"/>
      <c r="G477" s="290"/>
      <c r="H477" s="290"/>
      <c r="I477" s="290"/>
      <c r="J477" s="290"/>
      <c r="K477" s="290"/>
      <c r="L477" s="290"/>
      <c r="M477" s="290"/>
      <c r="N477" s="290"/>
      <c r="O477" s="290"/>
      <c r="P477" s="290"/>
      <c r="Q477" s="290"/>
      <c r="R477" s="131">
        <v>1430</v>
      </c>
      <c r="S477" s="291">
        <f>SUM(S454:W476)</f>
        <v>0</v>
      </c>
      <c r="T477" s="291"/>
      <c r="U477" s="291"/>
      <c r="V477" s="291"/>
      <c r="W477" s="291"/>
      <c r="X477" s="132" t="s">
        <v>33</v>
      </c>
    </row>
    <row r="478" spans="1:24" s="2" customFormat="1" ht="16.5" customHeight="1" x14ac:dyDescent="0.25">
      <c r="A478"/>
      <c r="B478" s="183" t="s">
        <v>506</v>
      </c>
      <c r="C478" s="184"/>
      <c r="D478" s="184"/>
      <c r="E478" s="184"/>
      <c r="F478" s="184"/>
      <c r="G478" s="184"/>
      <c r="H478" s="184"/>
      <c r="I478" s="184"/>
      <c r="J478" s="184"/>
      <c r="K478" s="184"/>
      <c r="L478" s="184"/>
      <c r="M478" s="184"/>
      <c r="N478" s="184"/>
      <c r="O478" s="184"/>
      <c r="P478" s="184"/>
      <c r="Q478" s="184"/>
      <c r="R478" s="36">
        <v>1431</v>
      </c>
      <c r="S478" s="191"/>
      <c r="T478" s="191"/>
      <c r="U478" s="191"/>
      <c r="V478" s="191"/>
      <c r="W478" s="191"/>
      <c r="X478" s="53" t="s">
        <v>10</v>
      </c>
    </row>
    <row r="479" spans="1:24" s="2" customFormat="1" ht="16.5" customHeight="1" x14ac:dyDescent="0.25">
      <c r="A479"/>
      <c r="B479" s="289" t="s">
        <v>507</v>
      </c>
      <c r="C479" s="290"/>
      <c r="D479" s="290"/>
      <c r="E479" s="290"/>
      <c r="F479" s="290"/>
      <c r="G479" s="290"/>
      <c r="H479" s="290"/>
      <c r="I479" s="290"/>
      <c r="J479" s="290"/>
      <c r="K479" s="290"/>
      <c r="L479" s="290"/>
      <c r="M479" s="290"/>
      <c r="N479" s="290"/>
      <c r="O479" s="290"/>
      <c r="P479" s="290"/>
      <c r="Q479" s="290"/>
      <c r="R479" s="131">
        <v>1729</v>
      </c>
      <c r="S479" s="291">
        <f>+S477+S478</f>
        <v>0</v>
      </c>
      <c r="T479" s="291"/>
      <c r="U479" s="291"/>
      <c r="V479" s="291"/>
      <c r="W479" s="291"/>
      <c r="X479" s="132" t="s">
        <v>33</v>
      </c>
    </row>
    <row r="480" spans="1:24" s="2" customFormat="1" ht="16.5" customHeight="1" x14ac:dyDescent="0.25">
      <c r="A480"/>
      <c r="B480" s="183" t="s">
        <v>428</v>
      </c>
      <c r="C480" s="184"/>
      <c r="D480" s="184"/>
      <c r="E480" s="184"/>
      <c r="F480" s="184"/>
      <c r="G480" s="184"/>
      <c r="H480" s="184"/>
      <c r="I480" s="184"/>
      <c r="J480" s="184"/>
      <c r="K480" s="184"/>
      <c r="L480" s="184"/>
      <c r="M480" s="184"/>
      <c r="N480" s="184"/>
      <c r="O480" s="184"/>
      <c r="P480" s="184"/>
      <c r="Q480" s="184"/>
      <c r="R480" s="36">
        <v>1432</v>
      </c>
      <c r="S480" s="193"/>
      <c r="T480" s="193"/>
      <c r="U480" s="193"/>
      <c r="V480" s="193"/>
      <c r="W480" s="193"/>
      <c r="X480" s="52" t="s">
        <v>29</v>
      </c>
    </row>
    <row r="481" spans="1:24" s="2" customFormat="1" ht="16.5" customHeight="1" x14ac:dyDescent="0.25">
      <c r="A481"/>
      <c r="B481" s="183" t="s">
        <v>397</v>
      </c>
      <c r="C481" s="184"/>
      <c r="D481" s="184"/>
      <c r="E481" s="184"/>
      <c r="F481" s="184"/>
      <c r="G481" s="184"/>
      <c r="H481" s="184"/>
      <c r="I481" s="184"/>
      <c r="J481" s="184"/>
      <c r="K481" s="184"/>
      <c r="L481" s="184"/>
      <c r="M481" s="184"/>
      <c r="N481" s="184"/>
      <c r="O481" s="184"/>
      <c r="P481" s="184"/>
      <c r="Q481" s="184"/>
      <c r="R481" s="36">
        <v>1433</v>
      </c>
      <c r="S481" s="193"/>
      <c r="T481" s="193"/>
      <c r="U481" s="193"/>
      <c r="V481" s="193"/>
      <c r="W481" s="193"/>
      <c r="X481" s="52" t="s">
        <v>29</v>
      </c>
    </row>
    <row r="482" spans="1:24" s="2" customFormat="1" ht="16.5" customHeight="1" x14ac:dyDescent="0.25">
      <c r="A482"/>
      <c r="B482" s="289" t="s">
        <v>508</v>
      </c>
      <c r="C482" s="290"/>
      <c r="D482" s="290"/>
      <c r="E482" s="290"/>
      <c r="F482" s="290"/>
      <c r="G482" s="290"/>
      <c r="H482" s="290"/>
      <c r="I482" s="290"/>
      <c r="J482" s="290"/>
      <c r="K482" s="290"/>
      <c r="L482" s="290"/>
      <c r="M482" s="290"/>
      <c r="N482" s="290"/>
      <c r="O482" s="290"/>
      <c r="P482" s="290"/>
      <c r="Q482" s="290"/>
      <c r="R482" s="131">
        <v>1440</v>
      </c>
      <c r="S482" s="291">
        <f>SUM(S479:W481)</f>
        <v>0</v>
      </c>
      <c r="T482" s="291"/>
      <c r="U482" s="291"/>
      <c r="V482" s="291"/>
      <c r="W482" s="291"/>
      <c r="X482" s="132" t="s">
        <v>33</v>
      </c>
    </row>
    <row r="483" spans="1:24" s="2" customFormat="1" ht="16.5" customHeight="1" x14ac:dyDescent="0.25">
      <c r="A483"/>
      <c r="B483" s="320" t="s">
        <v>399</v>
      </c>
      <c r="C483" s="315"/>
      <c r="D483" s="315"/>
      <c r="E483" s="315"/>
      <c r="F483" s="315"/>
      <c r="G483" s="315"/>
      <c r="H483" s="315"/>
      <c r="I483" s="315"/>
      <c r="J483" s="315"/>
      <c r="K483" s="315"/>
      <c r="L483" s="315"/>
      <c r="M483" s="315"/>
      <c r="N483" s="315"/>
      <c r="O483" s="315"/>
      <c r="P483" s="315"/>
      <c r="Q483" s="315"/>
      <c r="R483" s="315"/>
      <c r="S483" s="315"/>
      <c r="T483" s="315"/>
      <c r="U483" s="315"/>
      <c r="V483" s="315"/>
      <c r="W483" s="315"/>
      <c r="X483" s="321"/>
    </row>
    <row r="484" spans="1:24" s="2" customFormat="1" ht="16.5" customHeight="1" x14ac:dyDescent="0.25">
      <c r="A484"/>
      <c r="B484" s="183" t="s">
        <v>400</v>
      </c>
      <c r="C484" s="184"/>
      <c r="D484" s="184"/>
      <c r="E484" s="184"/>
      <c r="F484" s="184"/>
      <c r="G484" s="184"/>
      <c r="H484" s="184"/>
      <c r="I484" s="184"/>
      <c r="J484" s="184"/>
      <c r="K484" s="184"/>
      <c r="L484" s="184"/>
      <c r="M484" s="184"/>
      <c r="N484" s="184"/>
      <c r="O484" s="184"/>
      <c r="P484" s="184"/>
      <c r="Q484" s="184"/>
      <c r="R484" s="36">
        <v>1434</v>
      </c>
      <c r="S484" s="191"/>
      <c r="T484" s="191"/>
      <c r="U484" s="191"/>
      <c r="V484" s="191"/>
      <c r="W484" s="191"/>
      <c r="X484" s="53" t="s">
        <v>10</v>
      </c>
    </row>
    <row r="485" spans="1:24" s="2" customFormat="1" ht="16.5" customHeight="1" x14ac:dyDescent="0.25">
      <c r="A485"/>
      <c r="B485" s="183" t="s">
        <v>401</v>
      </c>
      <c r="C485" s="184"/>
      <c r="D485" s="184"/>
      <c r="E485" s="184"/>
      <c r="F485" s="184"/>
      <c r="G485" s="184"/>
      <c r="H485" s="184"/>
      <c r="I485" s="184"/>
      <c r="J485" s="184"/>
      <c r="K485" s="184"/>
      <c r="L485" s="184"/>
      <c r="M485" s="184"/>
      <c r="N485" s="184"/>
      <c r="O485" s="184"/>
      <c r="P485" s="184"/>
      <c r="Q485" s="184"/>
      <c r="R485" s="36">
        <v>1435</v>
      </c>
      <c r="S485" s="191"/>
      <c r="T485" s="191"/>
      <c r="U485" s="191"/>
      <c r="V485" s="191"/>
      <c r="W485" s="191"/>
      <c r="X485" s="53" t="s">
        <v>10</v>
      </c>
    </row>
    <row r="486" spans="1:24" s="2" customFormat="1" ht="16.5" customHeight="1" thickBot="1" x14ac:dyDescent="0.3">
      <c r="A486"/>
      <c r="B486" s="322" t="s">
        <v>402</v>
      </c>
      <c r="C486" s="323"/>
      <c r="D486" s="323"/>
      <c r="E486" s="323"/>
      <c r="F486" s="323"/>
      <c r="G486" s="323"/>
      <c r="H486" s="323"/>
      <c r="I486" s="323"/>
      <c r="J486" s="323"/>
      <c r="K486" s="323"/>
      <c r="L486" s="323"/>
      <c r="M486" s="323"/>
      <c r="N486" s="323"/>
      <c r="O486" s="323"/>
      <c r="P486" s="323"/>
      <c r="Q486" s="324"/>
      <c r="R486" s="133">
        <v>1450</v>
      </c>
      <c r="S486" s="294">
        <f>SUM(S482,S484:W485)</f>
        <v>0</v>
      </c>
      <c r="T486" s="294"/>
      <c r="U486" s="294"/>
      <c r="V486" s="294"/>
      <c r="W486" s="294"/>
      <c r="X486" s="135" t="s">
        <v>33</v>
      </c>
    </row>
    <row r="487" spans="1:24" s="2" customFormat="1" ht="15.75" thickBot="1" x14ac:dyDescent="0.3">
      <c r="A487"/>
    </row>
    <row r="488" spans="1:24" s="2" customFormat="1" x14ac:dyDescent="0.25">
      <c r="A488"/>
      <c r="B488" s="328" t="s">
        <v>509</v>
      </c>
      <c r="C488" s="314"/>
      <c r="D488" s="314"/>
      <c r="E488" s="314"/>
      <c r="F488" s="314"/>
      <c r="G488" s="314"/>
      <c r="H488" s="314"/>
      <c r="I488" s="314"/>
      <c r="J488" s="314"/>
      <c r="K488" s="314"/>
      <c r="L488" s="314"/>
      <c r="M488" s="314"/>
      <c r="N488" s="314"/>
      <c r="O488" s="314"/>
      <c r="P488" s="314"/>
      <c r="Q488" s="314"/>
      <c r="R488" s="314"/>
      <c r="S488" s="314"/>
      <c r="T488" s="314"/>
      <c r="U488" s="314"/>
      <c r="V488" s="314"/>
      <c r="W488" s="314"/>
      <c r="X488" s="329"/>
    </row>
    <row r="489" spans="1:24" s="2" customFormat="1" ht="15.75" thickBot="1" x14ac:dyDescent="0.3">
      <c r="A489"/>
      <c r="B489" s="330"/>
      <c r="C489" s="316"/>
      <c r="D489" s="316"/>
      <c r="E489" s="316"/>
      <c r="F489" s="316"/>
      <c r="G489" s="316"/>
      <c r="H489" s="316"/>
      <c r="I489" s="316"/>
      <c r="J489" s="316"/>
      <c r="K489" s="316"/>
      <c r="L489" s="316"/>
      <c r="M489" s="316"/>
      <c r="N489" s="316"/>
      <c r="O489" s="316"/>
      <c r="P489" s="316"/>
      <c r="Q489" s="316"/>
      <c r="R489" s="316"/>
      <c r="S489" s="316"/>
      <c r="T489" s="316"/>
      <c r="U489" s="316"/>
      <c r="V489" s="316"/>
      <c r="W489" s="316"/>
      <c r="X489" s="331"/>
    </row>
    <row r="490" spans="1:24" s="2" customFormat="1" x14ac:dyDescent="0.25">
      <c r="A490"/>
      <c r="B490" s="185" t="s">
        <v>510</v>
      </c>
      <c r="C490" s="186"/>
      <c r="D490" s="186"/>
      <c r="E490" s="186"/>
      <c r="F490" s="186"/>
      <c r="G490" s="186"/>
      <c r="H490" s="186"/>
      <c r="I490" s="186"/>
      <c r="J490" s="186"/>
      <c r="K490" s="186"/>
      <c r="L490" s="186"/>
      <c r="M490" s="186"/>
      <c r="N490" s="186"/>
      <c r="O490" s="186"/>
      <c r="P490" s="186"/>
      <c r="Q490" s="186"/>
      <c r="R490" s="49">
        <v>1703</v>
      </c>
      <c r="S490" s="558"/>
      <c r="T490" s="558"/>
      <c r="U490" s="558"/>
      <c r="V490" s="558"/>
      <c r="W490" s="558"/>
      <c r="X490" s="51" t="s">
        <v>10</v>
      </c>
    </row>
    <row r="491" spans="1:24" s="2" customFormat="1" x14ac:dyDescent="0.25">
      <c r="A491"/>
      <c r="B491" s="183" t="s">
        <v>511</v>
      </c>
      <c r="C491" s="184"/>
      <c r="D491" s="184"/>
      <c r="E491" s="184"/>
      <c r="F491" s="184"/>
      <c r="G491" s="184"/>
      <c r="H491" s="184"/>
      <c r="I491" s="184"/>
      <c r="J491" s="184"/>
      <c r="K491" s="184"/>
      <c r="L491" s="184"/>
      <c r="M491" s="184"/>
      <c r="N491" s="184"/>
      <c r="O491" s="184"/>
      <c r="P491" s="184"/>
      <c r="Q491" s="184"/>
      <c r="R491" s="36">
        <v>1719</v>
      </c>
      <c r="S491" s="300"/>
      <c r="T491" s="300"/>
      <c r="U491" s="300"/>
      <c r="V491" s="300"/>
      <c r="W491" s="300"/>
      <c r="X491" s="52" t="s">
        <v>29</v>
      </c>
    </row>
    <row r="492" spans="1:24" s="2" customFormat="1" x14ac:dyDescent="0.25">
      <c r="A492"/>
      <c r="B492" s="183" t="s">
        <v>512</v>
      </c>
      <c r="C492" s="184"/>
      <c r="D492" s="184"/>
      <c r="E492" s="184"/>
      <c r="F492" s="184"/>
      <c r="G492" s="184"/>
      <c r="H492" s="184"/>
      <c r="I492" s="184"/>
      <c r="J492" s="184"/>
      <c r="K492" s="184"/>
      <c r="L492" s="184"/>
      <c r="M492" s="184"/>
      <c r="N492" s="184"/>
      <c r="O492" s="184"/>
      <c r="P492" s="184"/>
      <c r="Q492" s="184"/>
      <c r="R492" s="36">
        <v>1492</v>
      </c>
      <c r="S492" s="556"/>
      <c r="T492" s="556"/>
      <c r="U492" s="556"/>
      <c r="V492" s="556"/>
      <c r="W492" s="556"/>
      <c r="X492" s="53" t="s">
        <v>10</v>
      </c>
    </row>
    <row r="493" spans="1:24" s="2" customFormat="1" x14ac:dyDescent="0.25">
      <c r="A493"/>
      <c r="B493" s="183" t="s">
        <v>513</v>
      </c>
      <c r="C493" s="184"/>
      <c r="D493" s="184"/>
      <c r="E493" s="184"/>
      <c r="F493" s="184"/>
      <c r="G493" s="184"/>
      <c r="H493" s="184"/>
      <c r="I493" s="184"/>
      <c r="J493" s="184"/>
      <c r="K493" s="184"/>
      <c r="L493" s="184"/>
      <c r="M493" s="184"/>
      <c r="N493" s="184"/>
      <c r="O493" s="184"/>
      <c r="P493" s="184"/>
      <c r="Q493" s="184"/>
      <c r="R493" s="36">
        <v>1704</v>
      </c>
      <c r="S493" s="556"/>
      <c r="T493" s="556"/>
      <c r="U493" s="556"/>
      <c r="V493" s="556"/>
      <c r="W493" s="556"/>
      <c r="X493" s="53" t="s">
        <v>10</v>
      </c>
    </row>
    <row r="494" spans="1:24" s="2" customFormat="1" x14ac:dyDescent="0.25">
      <c r="A494"/>
      <c r="B494" s="289" t="s">
        <v>408</v>
      </c>
      <c r="C494" s="290"/>
      <c r="D494" s="290"/>
      <c r="E494" s="290"/>
      <c r="F494" s="290"/>
      <c r="G494" s="290"/>
      <c r="H494" s="290"/>
      <c r="I494" s="290"/>
      <c r="J494" s="290"/>
      <c r="K494" s="290"/>
      <c r="L494" s="290"/>
      <c r="M494" s="290"/>
      <c r="N494" s="290"/>
      <c r="O494" s="290"/>
      <c r="P494" s="290"/>
      <c r="Q494" s="290"/>
      <c r="R494" s="131">
        <v>1720</v>
      </c>
      <c r="S494" s="319">
        <f>+S490-S491+S492+S493</f>
        <v>0</v>
      </c>
      <c r="T494" s="319"/>
      <c r="U494" s="319"/>
      <c r="V494" s="319"/>
      <c r="W494" s="319"/>
      <c r="X494" s="132" t="s">
        <v>33</v>
      </c>
    </row>
    <row r="495" spans="1:24" s="2" customFormat="1" x14ac:dyDescent="0.25">
      <c r="A495"/>
      <c r="B495" s="183" t="s">
        <v>514</v>
      </c>
      <c r="C495" s="184"/>
      <c r="D495" s="184"/>
      <c r="E495" s="184"/>
      <c r="F495" s="184"/>
      <c r="G495" s="184"/>
      <c r="H495" s="184"/>
      <c r="I495" s="184"/>
      <c r="J495" s="184"/>
      <c r="K495" s="184"/>
      <c r="L495" s="184"/>
      <c r="M495" s="184"/>
      <c r="N495" s="184"/>
      <c r="O495" s="184"/>
      <c r="P495" s="184"/>
      <c r="Q495" s="184"/>
      <c r="R495" s="36">
        <v>1493</v>
      </c>
      <c r="S495" s="300"/>
      <c r="T495" s="300"/>
      <c r="U495" s="300"/>
      <c r="V495" s="300"/>
      <c r="W495" s="300"/>
      <c r="X495" s="52" t="s">
        <v>29</v>
      </c>
    </row>
    <row r="496" spans="1:24" s="2" customFormat="1" x14ac:dyDescent="0.25">
      <c r="A496"/>
      <c r="B496" s="183" t="s">
        <v>515</v>
      </c>
      <c r="C496" s="184"/>
      <c r="D496" s="184"/>
      <c r="E496" s="184"/>
      <c r="F496" s="184"/>
      <c r="G496" s="184"/>
      <c r="H496" s="184"/>
      <c r="I496" s="184"/>
      <c r="J496" s="184"/>
      <c r="K496" s="184"/>
      <c r="L496" s="184"/>
      <c r="M496" s="184"/>
      <c r="N496" s="184"/>
      <c r="O496" s="184"/>
      <c r="P496" s="184"/>
      <c r="Q496" s="184"/>
      <c r="R496" s="36">
        <v>1494</v>
      </c>
      <c r="S496" s="300"/>
      <c r="T496" s="300"/>
      <c r="U496" s="300"/>
      <c r="V496" s="300"/>
      <c r="W496" s="300"/>
      <c r="X496" s="52" t="s">
        <v>29</v>
      </c>
    </row>
    <row r="497" spans="1:24" s="2" customFormat="1" ht="15" customHeight="1" x14ac:dyDescent="0.25">
      <c r="A497"/>
      <c r="B497" s="183" t="s">
        <v>411</v>
      </c>
      <c r="C497" s="184"/>
      <c r="D497" s="184"/>
      <c r="E497" s="184"/>
      <c r="F497" s="184"/>
      <c r="G497" s="184"/>
      <c r="H497" s="184"/>
      <c r="I497" s="184"/>
      <c r="J497" s="184"/>
      <c r="K497" s="184"/>
      <c r="L497" s="184"/>
      <c r="M497" s="184"/>
      <c r="N497" s="184"/>
      <c r="O497" s="184"/>
      <c r="P497" s="184"/>
      <c r="Q497" s="184"/>
      <c r="R497" s="36">
        <v>1725</v>
      </c>
      <c r="S497" s="300"/>
      <c r="T497" s="300"/>
      <c r="U497" s="300"/>
      <c r="V497" s="300"/>
      <c r="W497" s="300"/>
      <c r="X497" s="52" t="s">
        <v>29</v>
      </c>
    </row>
    <row r="498" spans="1:24" s="2" customFormat="1" ht="15" customHeight="1" x14ac:dyDescent="0.25">
      <c r="A498"/>
      <c r="B498" s="183" t="s">
        <v>516</v>
      </c>
      <c r="C498" s="184"/>
      <c r="D498" s="184"/>
      <c r="E498" s="184"/>
      <c r="F498" s="184"/>
      <c r="G498" s="184"/>
      <c r="H498" s="184"/>
      <c r="I498" s="184"/>
      <c r="J498" s="184"/>
      <c r="K498" s="184"/>
      <c r="L498" s="184"/>
      <c r="M498" s="184"/>
      <c r="N498" s="184"/>
      <c r="O498" s="184"/>
      <c r="P498" s="184"/>
      <c r="Q498" s="184"/>
      <c r="R498" s="36">
        <v>1727</v>
      </c>
      <c r="S498" s="300"/>
      <c r="T498" s="300"/>
      <c r="U498" s="300"/>
      <c r="V498" s="300"/>
      <c r="W498" s="300"/>
      <c r="X498" s="52" t="s">
        <v>29</v>
      </c>
    </row>
    <row r="499" spans="1:24" s="2" customFormat="1" ht="15.75" thickBot="1" x14ac:dyDescent="0.3">
      <c r="A499"/>
      <c r="B499" s="292" t="s">
        <v>413</v>
      </c>
      <c r="C499" s="293"/>
      <c r="D499" s="293"/>
      <c r="E499" s="293"/>
      <c r="F499" s="293"/>
      <c r="G499" s="293"/>
      <c r="H499" s="293"/>
      <c r="I499" s="293"/>
      <c r="J499" s="293"/>
      <c r="K499" s="293"/>
      <c r="L499" s="293"/>
      <c r="M499" s="293"/>
      <c r="N499" s="293"/>
      <c r="O499" s="293"/>
      <c r="P499" s="293"/>
      <c r="Q499" s="293"/>
      <c r="R499" s="133">
        <v>1500</v>
      </c>
      <c r="S499" s="299">
        <f>S494-SUM(S495:W498)</f>
        <v>0</v>
      </c>
      <c r="T499" s="299"/>
      <c r="U499" s="299"/>
      <c r="V499" s="299"/>
      <c r="W499" s="299"/>
      <c r="X499" s="134" t="s">
        <v>33</v>
      </c>
    </row>
    <row r="500" spans="1:24" s="2" customFormat="1" ht="15.75" thickBot="1" x14ac:dyDescent="0.3">
      <c r="A500"/>
    </row>
    <row r="501" spans="1:24" s="2" customFormat="1" ht="14.45" customHeight="1" x14ac:dyDescent="0.25">
      <c r="A501"/>
      <c r="B501" s="328" t="s">
        <v>517</v>
      </c>
      <c r="C501" s="314"/>
      <c r="D501" s="314"/>
      <c r="E501" s="314"/>
      <c r="F501" s="314"/>
      <c r="G501" s="314"/>
      <c r="H501" s="314"/>
      <c r="I501" s="314"/>
      <c r="J501" s="314"/>
      <c r="K501" s="314"/>
      <c r="L501" s="314"/>
      <c r="M501" s="314"/>
      <c r="N501" s="314"/>
      <c r="O501" s="314"/>
      <c r="P501" s="314"/>
      <c r="Q501" s="314"/>
      <c r="R501" s="314"/>
      <c r="S501" s="314"/>
      <c r="T501" s="314"/>
      <c r="U501" s="314"/>
      <c r="V501" s="314"/>
      <c r="W501" s="314"/>
      <c r="X501" s="329"/>
    </row>
    <row r="502" spans="1:24" s="2" customFormat="1" ht="15.75" thickBot="1" x14ac:dyDescent="0.3">
      <c r="A502"/>
      <c r="B502" s="330"/>
      <c r="C502" s="316"/>
      <c r="D502" s="316"/>
      <c r="E502" s="316"/>
      <c r="F502" s="316"/>
      <c r="G502" s="316"/>
      <c r="H502" s="316"/>
      <c r="I502" s="316"/>
      <c r="J502" s="316"/>
      <c r="K502" s="316"/>
      <c r="L502" s="316"/>
      <c r="M502" s="316"/>
      <c r="N502" s="316"/>
      <c r="O502" s="316"/>
      <c r="P502" s="316"/>
      <c r="Q502" s="316"/>
      <c r="R502" s="316"/>
      <c r="S502" s="316"/>
      <c r="T502" s="316"/>
      <c r="U502" s="316"/>
      <c r="V502" s="316"/>
      <c r="W502" s="316"/>
      <c r="X502" s="331"/>
    </row>
    <row r="503" spans="1:24" s="2" customFormat="1" x14ac:dyDescent="0.25">
      <c r="A503"/>
      <c r="B503" s="185" t="s">
        <v>518</v>
      </c>
      <c r="C503" s="186"/>
      <c r="D503" s="186"/>
      <c r="E503" s="186"/>
      <c r="F503" s="186"/>
      <c r="G503" s="186"/>
      <c r="H503" s="186"/>
      <c r="I503" s="186"/>
      <c r="J503" s="186"/>
      <c r="K503" s="186"/>
      <c r="L503" s="186"/>
      <c r="M503" s="186"/>
      <c r="N503" s="186"/>
      <c r="O503" s="186"/>
      <c r="P503" s="186"/>
      <c r="Q503" s="186"/>
      <c r="R503" s="49">
        <v>1445</v>
      </c>
      <c r="S503" s="557"/>
      <c r="T503" s="557"/>
      <c r="U503" s="557"/>
      <c r="V503" s="557"/>
      <c r="W503" s="557"/>
      <c r="X503" s="51" t="s">
        <v>10</v>
      </c>
    </row>
    <row r="504" spans="1:24" s="2" customFormat="1" x14ac:dyDescent="0.25">
      <c r="A504"/>
      <c r="B504" s="183" t="s">
        <v>519</v>
      </c>
      <c r="C504" s="184"/>
      <c r="D504" s="184"/>
      <c r="E504" s="184"/>
      <c r="F504" s="184"/>
      <c r="G504" s="184"/>
      <c r="H504" s="184"/>
      <c r="I504" s="184"/>
      <c r="J504" s="184"/>
      <c r="K504" s="184"/>
      <c r="L504" s="184"/>
      <c r="M504" s="184"/>
      <c r="N504" s="184"/>
      <c r="O504" s="184"/>
      <c r="P504" s="184"/>
      <c r="Q504" s="184"/>
      <c r="R504" s="36">
        <v>1446</v>
      </c>
      <c r="S504" s="300"/>
      <c r="T504" s="300"/>
      <c r="U504" s="300"/>
      <c r="V504" s="300"/>
      <c r="W504" s="300"/>
      <c r="X504" s="52" t="s">
        <v>29</v>
      </c>
    </row>
    <row r="505" spans="1:24" s="2" customFormat="1" x14ac:dyDescent="0.25">
      <c r="A505"/>
      <c r="B505" s="183" t="s">
        <v>520</v>
      </c>
      <c r="C505" s="184"/>
      <c r="D505" s="184"/>
      <c r="E505" s="184"/>
      <c r="F505" s="184"/>
      <c r="G505" s="184"/>
      <c r="H505" s="184"/>
      <c r="I505" s="184"/>
      <c r="J505" s="184"/>
      <c r="K505" s="184"/>
      <c r="L505" s="184"/>
      <c r="M505" s="184"/>
      <c r="N505" s="184"/>
      <c r="O505" s="184"/>
      <c r="P505" s="184"/>
      <c r="Q505" s="184"/>
      <c r="R505" s="36">
        <v>1374</v>
      </c>
      <c r="S505" s="317"/>
      <c r="T505" s="317"/>
      <c r="U505" s="317"/>
      <c r="V505" s="317"/>
      <c r="W505" s="317"/>
      <c r="X505" s="53" t="s">
        <v>10</v>
      </c>
    </row>
    <row r="506" spans="1:24" s="2" customFormat="1" x14ac:dyDescent="0.25">
      <c r="A506"/>
      <c r="B506" s="183" t="s">
        <v>521</v>
      </c>
      <c r="C506" s="184"/>
      <c r="D506" s="184"/>
      <c r="E506" s="184"/>
      <c r="F506" s="184"/>
      <c r="G506" s="184"/>
      <c r="H506" s="184"/>
      <c r="I506" s="184"/>
      <c r="J506" s="184"/>
      <c r="K506" s="184"/>
      <c r="L506" s="184"/>
      <c r="M506" s="184"/>
      <c r="N506" s="184"/>
      <c r="O506" s="184"/>
      <c r="P506" s="184"/>
      <c r="Q506" s="184"/>
      <c r="R506" s="36">
        <v>1375</v>
      </c>
      <c r="S506" s="317"/>
      <c r="T506" s="317"/>
      <c r="U506" s="317"/>
      <c r="V506" s="317"/>
      <c r="W506" s="317"/>
      <c r="X506" s="53" t="s">
        <v>10</v>
      </c>
    </row>
    <row r="507" spans="1:24" s="2" customFormat="1" x14ac:dyDescent="0.25">
      <c r="A507"/>
      <c r="B507" s="183" t="s">
        <v>522</v>
      </c>
      <c r="C507" s="184"/>
      <c r="D507" s="184"/>
      <c r="E507" s="184"/>
      <c r="F507" s="184"/>
      <c r="G507" s="184"/>
      <c r="H507" s="184"/>
      <c r="I507" s="184"/>
      <c r="J507" s="184"/>
      <c r="K507" s="184"/>
      <c r="L507" s="184"/>
      <c r="M507" s="184"/>
      <c r="N507" s="184"/>
      <c r="O507" s="184"/>
      <c r="P507" s="184"/>
      <c r="Q507" s="184"/>
      <c r="R507" s="36">
        <v>1376</v>
      </c>
      <c r="S507" s="300"/>
      <c r="T507" s="300"/>
      <c r="U507" s="300"/>
      <c r="V507" s="300"/>
      <c r="W507" s="300"/>
      <c r="X507" s="52" t="s">
        <v>29</v>
      </c>
    </row>
    <row r="508" spans="1:24" s="2" customFormat="1" x14ac:dyDescent="0.25">
      <c r="A508"/>
      <c r="B508" s="183" t="s">
        <v>523</v>
      </c>
      <c r="C508" s="184"/>
      <c r="D508" s="184"/>
      <c r="E508" s="184"/>
      <c r="F508" s="184"/>
      <c r="G508" s="184"/>
      <c r="H508" s="184"/>
      <c r="I508" s="184"/>
      <c r="J508" s="184"/>
      <c r="K508" s="184"/>
      <c r="L508" s="184"/>
      <c r="M508" s="184"/>
      <c r="N508" s="184"/>
      <c r="O508" s="184"/>
      <c r="P508" s="184"/>
      <c r="Q508" s="184"/>
      <c r="R508" s="36">
        <v>1705</v>
      </c>
      <c r="S508" s="317"/>
      <c r="T508" s="317"/>
      <c r="U508" s="317"/>
      <c r="V508" s="317"/>
      <c r="W508" s="317"/>
      <c r="X508" s="53" t="s">
        <v>10</v>
      </c>
    </row>
    <row r="509" spans="1:24" s="2" customFormat="1" x14ac:dyDescent="0.25">
      <c r="A509"/>
      <c r="B509" s="183" t="s">
        <v>402</v>
      </c>
      <c r="C509" s="184"/>
      <c r="D509" s="184"/>
      <c r="E509" s="184"/>
      <c r="F509" s="184"/>
      <c r="G509" s="184"/>
      <c r="H509" s="184"/>
      <c r="I509" s="184"/>
      <c r="J509" s="184"/>
      <c r="K509" s="184"/>
      <c r="L509" s="184"/>
      <c r="M509" s="184"/>
      <c r="N509" s="184"/>
      <c r="O509" s="184"/>
      <c r="P509" s="184"/>
      <c r="Q509" s="184"/>
      <c r="R509" s="36">
        <v>1706</v>
      </c>
      <c r="S509" s="300"/>
      <c r="T509" s="300"/>
      <c r="U509" s="300"/>
      <c r="V509" s="300"/>
      <c r="W509" s="300"/>
      <c r="X509" s="52" t="s">
        <v>29</v>
      </c>
    </row>
    <row r="510" spans="1:24" s="2" customFormat="1" x14ac:dyDescent="0.25">
      <c r="A510"/>
      <c r="B510" s="183" t="s">
        <v>503</v>
      </c>
      <c r="C510" s="184"/>
      <c r="D510" s="184"/>
      <c r="E510" s="184"/>
      <c r="F510" s="184"/>
      <c r="G510" s="184"/>
      <c r="H510" s="184"/>
      <c r="I510" s="184"/>
      <c r="J510" s="184"/>
      <c r="K510" s="184"/>
      <c r="L510" s="184"/>
      <c r="M510" s="184"/>
      <c r="N510" s="184"/>
      <c r="O510" s="184"/>
      <c r="P510" s="184"/>
      <c r="Q510" s="184"/>
      <c r="R510" s="36">
        <v>1707</v>
      </c>
      <c r="S510" s="317"/>
      <c r="T510" s="317"/>
      <c r="U510" s="317"/>
      <c r="V510" s="317"/>
      <c r="W510" s="317"/>
      <c r="X510" s="53" t="s">
        <v>10</v>
      </c>
    </row>
    <row r="511" spans="1:24" s="2" customFormat="1" ht="15" customHeight="1" x14ac:dyDescent="0.25">
      <c r="A511"/>
      <c r="B511" s="183" t="s">
        <v>421</v>
      </c>
      <c r="C511" s="184"/>
      <c r="D511" s="184"/>
      <c r="E511" s="184"/>
      <c r="F511" s="184"/>
      <c r="G511" s="184"/>
      <c r="H511" s="184"/>
      <c r="I511" s="184"/>
      <c r="J511" s="184"/>
      <c r="K511" s="184"/>
      <c r="L511" s="184"/>
      <c r="M511" s="184"/>
      <c r="N511" s="184"/>
      <c r="O511" s="184"/>
      <c r="P511" s="184"/>
      <c r="Q511" s="184"/>
      <c r="R511" s="36">
        <v>1377</v>
      </c>
      <c r="S511" s="317"/>
      <c r="T511" s="317"/>
      <c r="U511" s="317"/>
      <c r="V511" s="317"/>
      <c r="W511" s="317"/>
      <c r="X511" s="53" t="s">
        <v>10</v>
      </c>
    </row>
    <row r="512" spans="1:24" s="2" customFormat="1" x14ac:dyDescent="0.25">
      <c r="A512"/>
      <c r="B512" s="183" t="s">
        <v>422</v>
      </c>
      <c r="C512" s="184"/>
      <c r="D512" s="184"/>
      <c r="E512" s="184"/>
      <c r="F512" s="184"/>
      <c r="G512" s="184"/>
      <c r="H512" s="184"/>
      <c r="I512" s="184"/>
      <c r="J512" s="184"/>
      <c r="K512" s="184"/>
      <c r="L512" s="184"/>
      <c r="M512" s="184"/>
      <c r="N512" s="184"/>
      <c r="O512" s="184"/>
      <c r="P512" s="184"/>
      <c r="Q512" s="184"/>
      <c r="R512" s="36">
        <v>1378</v>
      </c>
      <c r="S512" s="300"/>
      <c r="T512" s="300"/>
      <c r="U512" s="300"/>
      <c r="V512" s="300"/>
      <c r="W512" s="300"/>
      <c r="X512" s="52" t="s">
        <v>29</v>
      </c>
    </row>
    <row r="513" spans="1:41" s="2" customFormat="1" x14ac:dyDescent="0.25">
      <c r="A513"/>
      <c r="B513" s="183" t="s">
        <v>423</v>
      </c>
      <c r="C513" s="184"/>
      <c r="D513" s="184"/>
      <c r="E513" s="184"/>
      <c r="F513" s="184"/>
      <c r="G513" s="184"/>
      <c r="H513" s="184"/>
      <c r="I513" s="184"/>
      <c r="J513" s="184"/>
      <c r="K513" s="184"/>
      <c r="L513" s="184"/>
      <c r="M513" s="184"/>
      <c r="N513" s="184"/>
      <c r="O513" s="184"/>
      <c r="P513" s="184"/>
      <c r="Q513" s="184"/>
      <c r="R513" s="36">
        <v>1726</v>
      </c>
      <c r="S513" s="317"/>
      <c r="T513" s="317"/>
      <c r="U513" s="317"/>
      <c r="V513" s="317"/>
      <c r="W513" s="317"/>
      <c r="X513" s="53" t="s">
        <v>10</v>
      </c>
    </row>
    <row r="514" spans="1:41" s="2" customFormat="1" ht="15" customHeight="1" x14ac:dyDescent="0.25">
      <c r="A514"/>
      <c r="B514" s="183" t="s">
        <v>424</v>
      </c>
      <c r="C514" s="184"/>
      <c r="D514" s="184"/>
      <c r="E514" s="184"/>
      <c r="F514" s="184"/>
      <c r="G514" s="184"/>
      <c r="H514" s="184"/>
      <c r="I514" s="184"/>
      <c r="J514" s="184"/>
      <c r="K514" s="184"/>
      <c r="L514" s="184"/>
      <c r="M514" s="184"/>
      <c r="N514" s="184"/>
      <c r="O514" s="184"/>
      <c r="P514" s="184"/>
      <c r="Q514" s="184"/>
      <c r="R514" s="36">
        <v>1591</v>
      </c>
      <c r="S514" s="300"/>
      <c r="T514" s="300"/>
      <c r="U514" s="300"/>
      <c r="V514" s="300"/>
      <c r="W514" s="300"/>
      <c r="X514" s="52" t="s">
        <v>29</v>
      </c>
    </row>
    <row r="515" spans="1:41" s="2" customFormat="1" x14ac:dyDescent="0.25">
      <c r="A515"/>
      <c r="B515" s="183" t="s">
        <v>524</v>
      </c>
      <c r="C515" s="184"/>
      <c r="D515" s="184"/>
      <c r="E515" s="184"/>
      <c r="F515" s="184"/>
      <c r="G515" s="184"/>
      <c r="H515" s="184"/>
      <c r="I515" s="184"/>
      <c r="J515" s="184"/>
      <c r="K515" s="184"/>
      <c r="L515" s="184"/>
      <c r="M515" s="184"/>
      <c r="N515" s="184"/>
      <c r="O515" s="184"/>
      <c r="P515" s="184"/>
      <c r="Q515" s="184"/>
      <c r="R515" s="36">
        <v>1479</v>
      </c>
      <c r="S515" s="300"/>
      <c r="T515" s="300"/>
      <c r="U515" s="300"/>
      <c r="V515" s="300"/>
      <c r="W515" s="300"/>
      <c r="X515" s="52" t="s">
        <v>29</v>
      </c>
    </row>
    <row r="516" spans="1:41" s="2" customFormat="1" ht="15" customHeight="1" x14ac:dyDescent="0.25">
      <c r="A516"/>
      <c r="B516" s="183" t="s">
        <v>525</v>
      </c>
      <c r="C516" s="184"/>
      <c r="D516" s="184"/>
      <c r="E516" s="184"/>
      <c r="F516" s="184"/>
      <c r="G516" s="184"/>
      <c r="H516" s="184"/>
      <c r="I516" s="184"/>
      <c r="J516" s="184"/>
      <c r="K516" s="184"/>
      <c r="L516" s="184"/>
      <c r="M516" s="184"/>
      <c r="N516" s="184"/>
      <c r="O516" s="184"/>
      <c r="P516" s="184"/>
      <c r="Q516" s="184"/>
      <c r="R516" s="36">
        <v>1708</v>
      </c>
      <c r="S516" s="300"/>
      <c r="T516" s="300"/>
      <c r="U516" s="300"/>
      <c r="V516" s="300"/>
      <c r="W516" s="300"/>
      <c r="X516" s="52" t="s">
        <v>29</v>
      </c>
    </row>
    <row r="517" spans="1:41" s="2" customFormat="1" ht="15" customHeight="1" x14ac:dyDescent="0.25">
      <c r="A517"/>
      <c r="B517" s="183" t="s">
        <v>526</v>
      </c>
      <c r="C517" s="184"/>
      <c r="D517" s="184"/>
      <c r="E517" s="184"/>
      <c r="F517" s="184"/>
      <c r="G517" s="184"/>
      <c r="H517" s="184"/>
      <c r="I517" s="184"/>
      <c r="J517" s="184"/>
      <c r="K517" s="184"/>
      <c r="L517" s="184"/>
      <c r="M517" s="184"/>
      <c r="N517" s="184"/>
      <c r="O517" s="184"/>
      <c r="P517" s="184"/>
      <c r="Q517" s="184"/>
      <c r="R517" s="36">
        <v>1709</v>
      </c>
      <c r="S517" s="300"/>
      <c r="T517" s="300"/>
      <c r="U517" s="300"/>
      <c r="V517" s="300"/>
      <c r="W517" s="300"/>
      <c r="X517" s="52" t="s">
        <v>29</v>
      </c>
    </row>
    <row r="518" spans="1:41" s="2" customFormat="1" x14ac:dyDescent="0.25">
      <c r="A518"/>
      <c r="B518" s="183" t="s">
        <v>427</v>
      </c>
      <c r="C518" s="184"/>
      <c r="D518" s="184"/>
      <c r="E518" s="184"/>
      <c r="F518" s="184"/>
      <c r="G518" s="184"/>
      <c r="H518" s="184"/>
      <c r="I518" s="184"/>
      <c r="J518" s="184"/>
      <c r="K518" s="184"/>
      <c r="L518" s="184"/>
      <c r="M518" s="184"/>
      <c r="N518" s="184"/>
      <c r="O518" s="184"/>
      <c r="P518" s="184"/>
      <c r="Q518" s="184"/>
      <c r="R518" s="36">
        <v>1379</v>
      </c>
      <c r="S518" s="300"/>
      <c r="T518" s="300"/>
      <c r="U518" s="300"/>
      <c r="V518" s="300"/>
      <c r="W518" s="300"/>
      <c r="X518" s="52" t="s">
        <v>29</v>
      </c>
    </row>
    <row r="519" spans="1:41" s="2" customFormat="1" x14ac:dyDescent="0.25">
      <c r="A519"/>
      <c r="B519" s="183" t="s">
        <v>428</v>
      </c>
      <c r="C519" s="184"/>
      <c r="D519" s="184"/>
      <c r="E519" s="184"/>
      <c r="F519" s="184"/>
      <c r="G519" s="184"/>
      <c r="H519" s="184"/>
      <c r="I519" s="184"/>
      <c r="J519" s="184"/>
      <c r="K519" s="184"/>
      <c r="L519" s="184"/>
      <c r="M519" s="184"/>
      <c r="N519" s="184"/>
      <c r="O519" s="184"/>
      <c r="P519" s="184"/>
      <c r="Q519" s="184"/>
      <c r="R519" s="36">
        <v>1710</v>
      </c>
      <c r="S519" s="317"/>
      <c r="T519" s="317"/>
      <c r="U519" s="317"/>
      <c r="V519" s="317"/>
      <c r="W519" s="317"/>
      <c r="X519" s="53" t="s">
        <v>10</v>
      </c>
    </row>
    <row r="520" spans="1:41" s="2" customFormat="1" x14ac:dyDescent="0.25">
      <c r="A520"/>
      <c r="B520" s="183" t="s">
        <v>527</v>
      </c>
      <c r="C520" s="184"/>
      <c r="D520" s="184"/>
      <c r="E520" s="184"/>
      <c r="F520" s="184"/>
      <c r="G520" s="184"/>
      <c r="H520" s="184"/>
      <c r="I520" s="184"/>
      <c r="J520" s="184"/>
      <c r="K520" s="184"/>
      <c r="L520" s="184"/>
      <c r="M520" s="184"/>
      <c r="N520" s="184"/>
      <c r="O520" s="184"/>
      <c r="P520" s="184"/>
      <c r="Q520" s="184"/>
      <c r="R520" s="36">
        <v>1711</v>
      </c>
      <c r="S520" s="317"/>
      <c r="T520" s="317"/>
      <c r="U520" s="317"/>
      <c r="V520" s="317"/>
      <c r="W520" s="317"/>
      <c r="X520" s="53" t="s">
        <v>10</v>
      </c>
    </row>
    <row r="521" spans="1:41" s="2" customFormat="1" x14ac:dyDescent="0.25">
      <c r="A521"/>
      <c r="B521" s="183" t="s">
        <v>430</v>
      </c>
      <c r="C521" s="184"/>
      <c r="D521" s="184"/>
      <c r="E521" s="184"/>
      <c r="F521" s="184"/>
      <c r="G521" s="184"/>
      <c r="H521" s="184"/>
      <c r="I521" s="184"/>
      <c r="J521" s="184"/>
      <c r="K521" s="184"/>
      <c r="L521" s="184"/>
      <c r="M521" s="184"/>
      <c r="N521" s="184"/>
      <c r="O521" s="184"/>
      <c r="P521" s="184"/>
      <c r="Q521" s="184"/>
      <c r="R521" s="36">
        <v>1380</v>
      </c>
      <c r="S521" s="317"/>
      <c r="T521" s="317"/>
      <c r="U521" s="317"/>
      <c r="V521" s="317"/>
      <c r="W521" s="317"/>
      <c r="X521" s="53" t="s">
        <v>10</v>
      </c>
    </row>
    <row r="522" spans="1:41" s="2" customFormat="1" x14ac:dyDescent="0.25">
      <c r="A522"/>
      <c r="B522" s="183" t="s">
        <v>431</v>
      </c>
      <c r="C522" s="184"/>
      <c r="D522" s="184"/>
      <c r="E522" s="184"/>
      <c r="F522" s="184"/>
      <c r="G522" s="184"/>
      <c r="H522" s="184"/>
      <c r="I522" s="184"/>
      <c r="J522" s="184"/>
      <c r="K522" s="184"/>
      <c r="L522" s="184"/>
      <c r="M522" s="184"/>
      <c r="N522" s="184"/>
      <c r="O522" s="184"/>
      <c r="P522" s="184"/>
      <c r="Q522" s="184"/>
      <c r="R522" s="36">
        <v>1381</v>
      </c>
      <c r="S522" s="300"/>
      <c r="T522" s="300"/>
      <c r="U522" s="300"/>
      <c r="V522" s="300"/>
      <c r="W522" s="300"/>
      <c r="X522" s="52" t="s">
        <v>29</v>
      </c>
    </row>
    <row r="523" spans="1:41" s="2" customFormat="1" x14ac:dyDescent="0.25">
      <c r="A523"/>
      <c r="B523" s="289" t="s">
        <v>528</v>
      </c>
      <c r="C523" s="290"/>
      <c r="D523" s="290"/>
      <c r="E523" s="290"/>
      <c r="F523" s="290"/>
      <c r="G523" s="290"/>
      <c r="H523" s="290"/>
      <c r="I523" s="290"/>
      <c r="J523" s="290"/>
      <c r="K523" s="290"/>
      <c r="L523" s="290"/>
      <c r="M523" s="290"/>
      <c r="N523" s="290"/>
      <c r="O523" s="290"/>
      <c r="P523" s="290"/>
      <c r="Q523" s="290"/>
      <c r="R523" s="131">
        <v>1545</v>
      </c>
      <c r="S523" s="319"/>
      <c r="T523" s="319"/>
      <c r="U523" s="319"/>
      <c r="V523" s="319"/>
      <c r="W523" s="319"/>
      <c r="X523" s="132" t="s">
        <v>33</v>
      </c>
    </row>
    <row r="524" spans="1:41" s="2" customFormat="1" ht="15.75" thickBot="1" x14ac:dyDescent="0.3">
      <c r="A524"/>
      <c r="B524" s="292" t="s">
        <v>529</v>
      </c>
      <c r="C524" s="293"/>
      <c r="D524" s="293"/>
      <c r="E524" s="293"/>
      <c r="F524" s="293"/>
      <c r="G524" s="293"/>
      <c r="H524" s="293"/>
      <c r="I524" s="293"/>
      <c r="J524" s="293"/>
      <c r="K524" s="293"/>
      <c r="L524" s="293"/>
      <c r="M524" s="293"/>
      <c r="N524" s="293"/>
      <c r="O524" s="293"/>
      <c r="P524" s="293"/>
      <c r="Q524" s="293"/>
      <c r="R524" s="133">
        <v>1546</v>
      </c>
      <c r="S524" s="299"/>
      <c r="T524" s="299"/>
      <c r="U524" s="299"/>
      <c r="V524" s="299"/>
      <c r="W524" s="299"/>
      <c r="X524" s="134" t="s">
        <v>33</v>
      </c>
    </row>
    <row r="525" spans="1:41" s="2" customFormat="1" ht="15.75" thickBot="1" x14ac:dyDescent="0.3">
      <c r="A525"/>
    </row>
    <row r="526" spans="1:41" s="2" customFormat="1" x14ac:dyDescent="0.25">
      <c r="A526"/>
      <c r="B526" s="304" t="s">
        <v>530</v>
      </c>
      <c r="C526" s="305"/>
      <c r="D526" s="305"/>
      <c r="E526" s="305"/>
      <c r="F526" s="305"/>
      <c r="G526" s="305"/>
      <c r="H526" s="305"/>
      <c r="I526" s="305"/>
      <c r="J526" s="305"/>
      <c r="K526" s="305"/>
      <c r="L526" s="305"/>
      <c r="M526" s="314" t="s">
        <v>435</v>
      </c>
      <c r="N526" s="314"/>
      <c r="O526" s="314"/>
      <c r="P526" s="314"/>
      <c r="Q526" s="314" t="s">
        <v>437</v>
      </c>
      <c r="R526" s="314"/>
      <c r="S526" s="314"/>
      <c r="T526" s="314"/>
      <c r="U526" s="314"/>
      <c r="V526" s="314"/>
      <c r="W526" s="314"/>
      <c r="X526" s="314"/>
      <c r="Y526" s="314"/>
      <c r="Z526" s="314"/>
      <c r="AA526" s="314"/>
      <c r="AB526" s="314"/>
      <c r="AC526" s="314"/>
      <c r="AD526" s="314"/>
      <c r="AE526" s="314"/>
      <c r="AF526" s="314"/>
      <c r="AG526" s="314"/>
      <c r="AH526" s="314"/>
      <c r="AI526" s="314"/>
      <c r="AJ526" s="314"/>
      <c r="AK526" s="305" t="s">
        <v>438</v>
      </c>
      <c r="AL526" s="305"/>
      <c r="AM526" s="305"/>
      <c r="AN526" s="305"/>
      <c r="AO526" s="148"/>
    </row>
    <row r="527" spans="1:41" s="2" customFormat="1" x14ac:dyDescent="0.25">
      <c r="A527"/>
      <c r="B527" s="306"/>
      <c r="C527" s="198"/>
      <c r="D527" s="198"/>
      <c r="E527" s="198"/>
      <c r="F527" s="198"/>
      <c r="G527" s="198"/>
      <c r="H527" s="198"/>
      <c r="I527" s="198"/>
      <c r="J527" s="198"/>
      <c r="K527" s="198"/>
      <c r="L527" s="198"/>
      <c r="M527" s="315"/>
      <c r="N527" s="315"/>
      <c r="O527" s="315"/>
      <c r="P527" s="315"/>
      <c r="Q527" s="198" t="s">
        <v>439</v>
      </c>
      <c r="R527" s="198"/>
      <c r="S527" s="198"/>
      <c r="T527" s="198"/>
      <c r="U527" s="198"/>
      <c r="V527" s="198"/>
      <c r="W527" s="198"/>
      <c r="X527" s="198"/>
      <c r="Y527" s="198"/>
      <c r="Z527" s="198"/>
      <c r="AA527" s="198"/>
      <c r="AB527" s="198"/>
      <c r="AC527" s="198" t="s">
        <v>440</v>
      </c>
      <c r="AD527" s="198"/>
      <c r="AE527" s="198"/>
      <c r="AF527" s="198"/>
      <c r="AG527" s="198" t="s">
        <v>441</v>
      </c>
      <c r="AH527" s="198"/>
      <c r="AI527" s="198"/>
      <c r="AJ527" s="198"/>
      <c r="AK527" s="198"/>
      <c r="AL527" s="198"/>
      <c r="AM527" s="198"/>
      <c r="AN527" s="198"/>
      <c r="AO527" s="149"/>
    </row>
    <row r="528" spans="1:41" s="2" customFormat="1" ht="27.95" customHeight="1" thickBot="1" x14ac:dyDescent="0.3">
      <c r="A528"/>
      <c r="B528" s="307"/>
      <c r="C528" s="192"/>
      <c r="D528" s="192"/>
      <c r="E528" s="192"/>
      <c r="F528" s="192"/>
      <c r="G528" s="192"/>
      <c r="H528" s="192"/>
      <c r="I528" s="192"/>
      <c r="J528" s="192"/>
      <c r="K528" s="192"/>
      <c r="L528" s="192"/>
      <c r="M528" s="316"/>
      <c r="N528" s="316"/>
      <c r="O528" s="316"/>
      <c r="P528" s="316"/>
      <c r="Q528" s="192" t="s">
        <v>442</v>
      </c>
      <c r="R528" s="192"/>
      <c r="S528" s="192"/>
      <c r="T528" s="192"/>
      <c r="U528" s="318" t="s">
        <v>443</v>
      </c>
      <c r="V528" s="318"/>
      <c r="W528" s="318"/>
      <c r="X528" s="318"/>
      <c r="Y528" s="318" t="s">
        <v>444</v>
      </c>
      <c r="Z528" s="318"/>
      <c r="AA528" s="318"/>
      <c r="AB528" s="318"/>
      <c r="AC528" s="192"/>
      <c r="AD528" s="192"/>
      <c r="AE528" s="192"/>
      <c r="AF528" s="192"/>
      <c r="AG528" s="192"/>
      <c r="AH528" s="192"/>
      <c r="AI528" s="192"/>
      <c r="AJ528" s="192"/>
      <c r="AK528" s="192"/>
      <c r="AL528" s="192"/>
      <c r="AM528" s="192"/>
      <c r="AN528" s="192"/>
      <c r="AO528" s="150"/>
    </row>
    <row r="529" spans="1:45" s="2" customFormat="1" ht="19.5" customHeight="1" x14ac:dyDescent="0.25">
      <c r="A529"/>
      <c r="B529" s="200" t="s">
        <v>531</v>
      </c>
      <c r="C529" s="200"/>
      <c r="D529" s="200"/>
      <c r="E529" s="200"/>
      <c r="F529" s="200"/>
      <c r="G529" s="200"/>
      <c r="H529" s="200"/>
      <c r="I529" s="200"/>
      <c r="J529" s="200"/>
      <c r="K529" s="200"/>
      <c r="L529" s="200"/>
      <c r="M529" s="49">
        <v>1451</v>
      </c>
      <c r="N529" s="311"/>
      <c r="O529" s="311"/>
      <c r="P529" s="311"/>
      <c r="Q529" s="49">
        <v>1452</v>
      </c>
      <c r="R529" s="311"/>
      <c r="S529" s="311"/>
      <c r="T529" s="311"/>
      <c r="U529" s="49">
        <v>1752</v>
      </c>
      <c r="V529" s="311"/>
      <c r="W529" s="311"/>
      <c r="X529" s="311"/>
      <c r="Y529" s="49">
        <v>1753</v>
      </c>
      <c r="Z529" s="311"/>
      <c r="AA529" s="311"/>
      <c r="AB529" s="311"/>
      <c r="AC529" s="49">
        <v>1453</v>
      </c>
      <c r="AD529" s="311"/>
      <c r="AE529" s="311"/>
      <c r="AF529" s="311"/>
      <c r="AG529" s="49">
        <v>1454</v>
      </c>
      <c r="AH529" s="311"/>
      <c r="AI529" s="311"/>
      <c r="AJ529" s="311"/>
      <c r="AK529" s="49">
        <v>1382</v>
      </c>
      <c r="AL529" s="311"/>
      <c r="AM529" s="311"/>
      <c r="AN529" s="311"/>
      <c r="AO529" s="50" t="s">
        <v>10</v>
      </c>
    </row>
    <row r="530" spans="1:45" s="2" customFormat="1" ht="19.5" customHeight="1" x14ac:dyDescent="0.25">
      <c r="A530"/>
      <c r="B530" s="190" t="s">
        <v>532</v>
      </c>
      <c r="C530" s="190"/>
      <c r="D530" s="190"/>
      <c r="E530" s="190"/>
      <c r="F530" s="190"/>
      <c r="G530" s="190"/>
      <c r="H530" s="190"/>
      <c r="I530" s="190"/>
      <c r="J530" s="190"/>
      <c r="K530" s="190"/>
      <c r="L530" s="190"/>
      <c r="M530" s="140"/>
      <c r="N530" s="312"/>
      <c r="O530" s="312"/>
      <c r="P530" s="312"/>
      <c r="Q530" s="36">
        <v>1589</v>
      </c>
      <c r="R530" s="308"/>
      <c r="S530" s="308"/>
      <c r="T530" s="308"/>
      <c r="U530" s="140"/>
      <c r="V530" s="312"/>
      <c r="W530" s="312"/>
      <c r="X530" s="312"/>
      <c r="Y530" s="43">
        <v>1845</v>
      </c>
      <c r="Z530" s="313"/>
      <c r="AA530" s="313"/>
      <c r="AB530" s="313"/>
      <c r="AC530" s="36">
        <v>1455</v>
      </c>
      <c r="AD530" s="308"/>
      <c r="AE530" s="308"/>
      <c r="AF530" s="308"/>
      <c r="AG530" s="36">
        <v>1456</v>
      </c>
      <c r="AH530" s="308"/>
      <c r="AI530" s="308"/>
      <c r="AJ530" s="308"/>
      <c r="AK530" s="140"/>
      <c r="AL530" s="197"/>
      <c r="AM530" s="197"/>
      <c r="AN530" s="197"/>
      <c r="AO530" s="38" t="s">
        <v>29</v>
      </c>
    </row>
    <row r="531" spans="1:45" s="2" customFormat="1" ht="19.5" customHeight="1" x14ac:dyDescent="0.25">
      <c r="A531"/>
      <c r="B531" s="190" t="s">
        <v>533</v>
      </c>
      <c r="C531" s="190"/>
      <c r="D531" s="190"/>
      <c r="E531" s="190"/>
      <c r="F531" s="190"/>
      <c r="G531" s="190"/>
      <c r="H531" s="190"/>
      <c r="I531" s="190"/>
      <c r="J531" s="190"/>
      <c r="K531" s="190"/>
      <c r="L531" s="190"/>
      <c r="M531" s="36">
        <v>1457</v>
      </c>
      <c r="N531" s="308"/>
      <c r="O531" s="308"/>
      <c r="P531" s="308"/>
      <c r="Q531" s="140"/>
      <c r="R531" s="312"/>
      <c r="S531" s="312"/>
      <c r="T531" s="312"/>
      <c r="U531" s="36">
        <v>1458</v>
      </c>
      <c r="V531" s="308"/>
      <c r="W531" s="308"/>
      <c r="X531" s="308"/>
      <c r="Y531" s="140"/>
      <c r="Z531" s="197"/>
      <c r="AA531" s="197"/>
      <c r="AB531" s="197"/>
      <c r="AC531" s="140"/>
      <c r="AD531" s="197"/>
      <c r="AE531" s="197"/>
      <c r="AF531" s="197"/>
      <c r="AG531" s="140"/>
      <c r="AH531" s="197"/>
      <c r="AI531" s="197"/>
      <c r="AJ531" s="197"/>
      <c r="AK531" s="36">
        <v>1383</v>
      </c>
      <c r="AL531" s="308"/>
      <c r="AM531" s="308"/>
      <c r="AN531" s="308"/>
      <c r="AO531" s="38" t="s">
        <v>29</v>
      </c>
    </row>
    <row r="532" spans="1:45" s="2" customFormat="1" ht="19.5" customHeight="1" x14ac:dyDescent="0.25">
      <c r="A532"/>
      <c r="B532" s="190" t="s">
        <v>425</v>
      </c>
      <c r="C532" s="190"/>
      <c r="D532" s="190"/>
      <c r="E532" s="190"/>
      <c r="F532" s="190"/>
      <c r="G532" s="190"/>
      <c r="H532" s="190"/>
      <c r="I532" s="190"/>
      <c r="J532" s="190"/>
      <c r="K532" s="190"/>
      <c r="L532" s="190"/>
      <c r="M532" s="36">
        <v>1392</v>
      </c>
      <c r="N532" s="309"/>
      <c r="O532" s="309"/>
      <c r="P532" s="309"/>
      <c r="Q532" s="36">
        <v>1393</v>
      </c>
      <c r="R532" s="309"/>
      <c r="S532" s="309"/>
      <c r="T532" s="309"/>
      <c r="U532" s="36">
        <v>1755</v>
      </c>
      <c r="V532" s="309"/>
      <c r="W532" s="309"/>
      <c r="X532" s="309"/>
      <c r="Y532" s="36">
        <v>1756</v>
      </c>
      <c r="Z532" s="309"/>
      <c r="AA532" s="309"/>
      <c r="AB532" s="309"/>
      <c r="AC532" s="36">
        <v>1394</v>
      </c>
      <c r="AD532" s="309"/>
      <c r="AE532" s="309"/>
      <c r="AF532" s="309"/>
      <c r="AG532" s="36">
        <v>1395</v>
      </c>
      <c r="AH532" s="309"/>
      <c r="AI532" s="309"/>
      <c r="AJ532" s="309"/>
      <c r="AK532" s="36">
        <v>1384</v>
      </c>
      <c r="AL532" s="309"/>
      <c r="AM532" s="309"/>
      <c r="AN532" s="309"/>
      <c r="AO532" s="37" t="s">
        <v>10</v>
      </c>
    </row>
    <row r="533" spans="1:45" s="2" customFormat="1" ht="19.5" customHeight="1" x14ac:dyDescent="0.25">
      <c r="A533"/>
      <c r="B533" s="190" t="s">
        <v>426</v>
      </c>
      <c r="C533" s="190"/>
      <c r="D533" s="190"/>
      <c r="E533" s="190"/>
      <c r="F533" s="190"/>
      <c r="G533" s="190"/>
      <c r="H533" s="190"/>
      <c r="I533" s="190"/>
      <c r="J533" s="190"/>
      <c r="K533" s="190"/>
      <c r="L533" s="190"/>
      <c r="M533" s="36">
        <v>1396</v>
      </c>
      <c r="N533" s="308"/>
      <c r="O533" s="308"/>
      <c r="P533" s="308"/>
      <c r="Q533" s="36">
        <v>1397</v>
      </c>
      <c r="R533" s="308"/>
      <c r="S533" s="308"/>
      <c r="T533" s="308"/>
      <c r="U533" s="36">
        <v>1757</v>
      </c>
      <c r="V533" s="308"/>
      <c r="W533" s="308"/>
      <c r="X533" s="308"/>
      <c r="Y533" s="36">
        <v>1758</v>
      </c>
      <c r="Z533" s="308"/>
      <c r="AA533" s="308"/>
      <c r="AB533" s="308"/>
      <c r="AC533" s="36">
        <v>1398</v>
      </c>
      <c r="AD533" s="308"/>
      <c r="AE533" s="308"/>
      <c r="AF533" s="308"/>
      <c r="AG533" s="36">
        <v>1399</v>
      </c>
      <c r="AH533" s="308"/>
      <c r="AI533" s="308"/>
      <c r="AJ533" s="308"/>
      <c r="AK533" s="36">
        <v>1385</v>
      </c>
      <c r="AL533" s="308"/>
      <c r="AM533" s="308"/>
      <c r="AN533" s="308"/>
      <c r="AO533" s="38" t="s">
        <v>29</v>
      </c>
    </row>
    <row r="534" spans="1:45" s="2" customFormat="1" ht="19.5" customHeight="1" x14ac:dyDescent="0.25">
      <c r="A534"/>
      <c r="B534" s="190" t="s">
        <v>534</v>
      </c>
      <c r="C534" s="190"/>
      <c r="D534" s="190"/>
      <c r="E534" s="190"/>
      <c r="F534" s="190"/>
      <c r="G534" s="190"/>
      <c r="H534" s="190"/>
      <c r="I534" s="190"/>
      <c r="J534" s="190"/>
      <c r="K534" s="190"/>
      <c r="L534" s="190"/>
      <c r="M534" s="36">
        <v>1459</v>
      </c>
      <c r="N534" s="308"/>
      <c r="O534" s="308"/>
      <c r="P534" s="308"/>
      <c r="Q534" s="36">
        <v>1460</v>
      </c>
      <c r="R534" s="308"/>
      <c r="S534" s="308"/>
      <c r="T534" s="308"/>
      <c r="U534" s="36">
        <v>1759</v>
      </c>
      <c r="V534" s="308"/>
      <c r="W534" s="308"/>
      <c r="X534" s="308"/>
      <c r="Y534" s="36">
        <v>1760</v>
      </c>
      <c r="Z534" s="308"/>
      <c r="AA534" s="308"/>
      <c r="AB534" s="308"/>
      <c r="AC534" s="36">
        <v>1461</v>
      </c>
      <c r="AD534" s="308"/>
      <c r="AE534" s="308"/>
      <c r="AF534" s="308"/>
      <c r="AG534" s="36">
        <v>1462</v>
      </c>
      <c r="AH534" s="308"/>
      <c r="AI534" s="308"/>
      <c r="AJ534" s="308"/>
      <c r="AK534" s="36">
        <v>1386</v>
      </c>
      <c r="AL534" s="308"/>
      <c r="AM534" s="308"/>
      <c r="AN534" s="308"/>
      <c r="AO534" s="38" t="s">
        <v>29</v>
      </c>
    </row>
    <row r="535" spans="1:45" s="2" customFormat="1" ht="19.5" customHeight="1" x14ac:dyDescent="0.25">
      <c r="A535"/>
      <c r="B535" s="190" t="s">
        <v>449</v>
      </c>
      <c r="C535" s="190"/>
      <c r="D535" s="190"/>
      <c r="E535" s="190"/>
      <c r="F535" s="190"/>
      <c r="G535" s="190"/>
      <c r="H535" s="190"/>
      <c r="I535" s="190"/>
      <c r="J535" s="190"/>
      <c r="K535" s="190"/>
      <c r="L535" s="190"/>
      <c r="M535" s="36">
        <v>1463</v>
      </c>
      <c r="N535" s="309"/>
      <c r="O535" s="309"/>
      <c r="P535" s="309"/>
      <c r="Q535" s="142">
        <v>1464</v>
      </c>
      <c r="R535" s="197"/>
      <c r="S535" s="197"/>
      <c r="T535" s="197"/>
      <c r="U535" s="142">
        <v>1761</v>
      </c>
      <c r="V535" s="197"/>
      <c r="W535" s="197"/>
      <c r="X535" s="197"/>
      <c r="Y535" s="36">
        <v>1762</v>
      </c>
      <c r="Z535" s="309"/>
      <c r="AA535" s="309"/>
      <c r="AB535" s="309"/>
      <c r="AC535" s="36">
        <v>1465</v>
      </c>
      <c r="AD535" s="309"/>
      <c r="AE535" s="309"/>
      <c r="AF535" s="309"/>
      <c r="AG535" s="36">
        <v>1466</v>
      </c>
      <c r="AH535" s="309"/>
      <c r="AI535" s="309"/>
      <c r="AJ535" s="309"/>
      <c r="AK535" s="140"/>
      <c r="AL535" s="310"/>
      <c r="AM535" s="310"/>
      <c r="AN535" s="310"/>
      <c r="AO535" s="37" t="s">
        <v>10</v>
      </c>
    </row>
    <row r="536" spans="1:45" s="2" customFormat="1" ht="19.5" customHeight="1" x14ac:dyDescent="0.25">
      <c r="A536"/>
      <c r="B536" s="190" t="s">
        <v>450</v>
      </c>
      <c r="C536" s="190"/>
      <c r="D536" s="190"/>
      <c r="E536" s="190"/>
      <c r="F536" s="190"/>
      <c r="G536" s="190"/>
      <c r="H536" s="190"/>
      <c r="I536" s="190"/>
      <c r="J536" s="190"/>
      <c r="K536" s="190"/>
      <c r="L536" s="190"/>
      <c r="M536" s="36">
        <v>1467</v>
      </c>
      <c r="N536" s="309"/>
      <c r="O536" s="309"/>
      <c r="P536" s="309"/>
      <c r="Q536" s="36">
        <v>1468</v>
      </c>
      <c r="R536" s="309"/>
      <c r="S536" s="309"/>
      <c r="T536" s="309"/>
      <c r="U536" s="36">
        <v>1763</v>
      </c>
      <c r="V536" s="309"/>
      <c r="W536" s="309"/>
      <c r="X536" s="309"/>
      <c r="Y536" s="36">
        <v>1764</v>
      </c>
      <c r="Z536" s="309"/>
      <c r="AA536" s="309"/>
      <c r="AB536" s="309"/>
      <c r="AC536" s="36">
        <v>1469</v>
      </c>
      <c r="AD536" s="309"/>
      <c r="AE536" s="309"/>
      <c r="AF536" s="309"/>
      <c r="AG536" s="36">
        <v>1470</v>
      </c>
      <c r="AH536" s="309"/>
      <c r="AI536" s="309"/>
      <c r="AJ536" s="309"/>
      <c r="AK536" s="36">
        <v>1387</v>
      </c>
      <c r="AL536" s="309"/>
      <c r="AM536" s="309"/>
      <c r="AN536" s="309"/>
      <c r="AO536" s="37" t="s">
        <v>10</v>
      </c>
    </row>
    <row r="537" spans="1:45" s="2" customFormat="1" ht="19.5" customHeight="1" x14ac:dyDescent="0.25">
      <c r="A537"/>
      <c r="B537" s="190" t="s">
        <v>451</v>
      </c>
      <c r="C537" s="190"/>
      <c r="D537" s="190"/>
      <c r="E537" s="190"/>
      <c r="F537" s="190"/>
      <c r="G537" s="190"/>
      <c r="H537" s="190"/>
      <c r="I537" s="190"/>
      <c r="J537" s="190"/>
      <c r="K537" s="190"/>
      <c r="L537" s="190"/>
      <c r="M537" s="36">
        <v>1471</v>
      </c>
      <c r="N537" s="308"/>
      <c r="O537" s="308"/>
      <c r="P537" s="308"/>
      <c r="Q537" s="36">
        <v>1472</v>
      </c>
      <c r="R537" s="308"/>
      <c r="S537" s="308"/>
      <c r="T537" s="308"/>
      <c r="U537" s="36">
        <v>1765</v>
      </c>
      <c r="V537" s="308"/>
      <c r="W537" s="308"/>
      <c r="X537" s="308"/>
      <c r="Y537" s="36">
        <v>1766</v>
      </c>
      <c r="Z537" s="308"/>
      <c r="AA537" s="308"/>
      <c r="AB537" s="308"/>
      <c r="AC537" s="36">
        <v>1473</v>
      </c>
      <c r="AD537" s="308"/>
      <c r="AE537" s="308"/>
      <c r="AF537" s="308"/>
      <c r="AG537" s="36">
        <v>1474</v>
      </c>
      <c r="AH537" s="308"/>
      <c r="AI537" s="308"/>
      <c r="AJ537" s="308"/>
      <c r="AK537" s="36">
        <v>1388</v>
      </c>
      <c r="AL537" s="308"/>
      <c r="AM537" s="308"/>
      <c r="AN537" s="308"/>
      <c r="AO537" s="38" t="s">
        <v>29</v>
      </c>
    </row>
    <row r="538" spans="1:45" s="2" customFormat="1" ht="19.5" customHeight="1" x14ac:dyDescent="0.25">
      <c r="A538"/>
      <c r="B538" s="190" t="s">
        <v>535</v>
      </c>
      <c r="C538" s="190"/>
      <c r="D538" s="190"/>
      <c r="E538" s="190"/>
      <c r="F538" s="190"/>
      <c r="G538" s="190"/>
      <c r="H538" s="190"/>
      <c r="I538" s="190"/>
      <c r="J538" s="190"/>
      <c r="K538" s="190"/>
      <c r="L538" s="190"/>
      <c r="M538" s="36">
        <v>1475</v>
      </c>
      <c r="N538" s="308"/>
      <c r="O538" s="308"/>
      <c r="P538" s="308"/>
      <c r="Q538" s="36">
        <v>1476</v>
      </c>
      <c r="R538" s="308"/>
      <c r="S538" s="308"/>
      <c r="T538" s="308"/>
      <c r="U538" s="36">
        <v>1767</v>
      </c>
      <c r="V538" s="308"/>
      <c r="W538" s="308"/>
      <c r="X538" s="308"/>
      <c r="Y538" s="36">
        <v>1768</v>
      </c>
      <c r="Z538" s="308"/>
      <c r="AA538" s="308"/>
      <c r="AB538" s="308"/>
      <c r="AC538" s="36">
        <v>1477</v>
      </c>
      <c r="AD538" s="308"/>
      <c r="AE538" s="308"/>
      <c r="AF538" s="308"/>
      <c r="AG538" s="36">
        <v>1478</v>
      </c>
      <c r="AH538" s="308"/>
      <c r="AI538" s="308"/>
      <c r="AJ538" s="308"/>
      <c r="AK538" s="36">
        <v>1389</v>
      </c>
      <c r="AL538" s="308"/>
      <c r="AM538" s="308"/>
      <c r="AN538" s="308"/>
      <c r="AO538" s="38" t="s">
        <v>29</v>
      </c>
    </row>
    <row r="539" spans="1:45" s="2" customFormat="1" ht="19.5" customHeight="1" x14ac:dyDescent="0.25">
      <c r="A539"/>
      <c r="B539" s="190" t="s">
        <v>536</v>
      </c>
      <c r="C539" s="190"/>
      <c r="D539" s="190"/>
      <c r="E539" s="190"/>
      <c r="F539" s="190"/>
      <c r="G539" s="190"/>
      <c r="H539" s="190"/>
      <c r="I539" s="190"/>
      <c r="J539" s="190"/>
      <c r="K539" s="190"/>
      <c r="L539" s="190"/>
      <c r="M539" s="36">
        <v>1480</v>
      </c>
      <c r="N539" s="308"/>
      <c r="O539" s="308"/>
      <c r="P539" s="308"/>
      <c r="Q539" s="36">
        <v>1481</v>
      </c>
      <c r="R539" s="308"/>
      <c r="S539" s="308"/>
      <c r="T539" s="308"/>
      <c r="U539" s="36">
        <v>1769</v>
      </c>
      <c r="V539" s="308"/>
      <c r="W539" s="308"/>
      <c r="X539" s="308"/>
      <c r="Y539" s="36">
        <v>1770</v>
      </c>
      <c r="Z539" s="308"/>
      <c r="AA539" s="308"/>
      <c r="AB539" s="308"/>
      <c r="AC539" s="36">
        <v>1482</v>
      </c>
      <c r="AD539" s="308"/>
      <c r="AE539" s="308"/>
      <c r="AF539" s="308"/>
      <c r="AG539" s="36">
        <v>1483</v>
      </c>
      <c r="AH539" s="308"/>
      <c r="AI539" s="308"/>
      <c r="AJ539" s="308"/>
      <c r="AK539" s="36">
        <v>1390</v>
      </c>
      <c r="AL539" s="308"/>
      <c r="AM539" s="308"/>
      <c r="AN539" s="308"/>
      <c r="AO539" s="38" t="s">
        <v>29</v>
      </c>
    </row>
    <row r="540" spans="1:45" s="2" customFormat="1" ht="19.5" customHeight="1" x14ac:dyDescent="0.25">
      <c r="A540"/>
      <c r="B540" s="190" t="s">
        <v>454</v>
      </c>
      <c r="C540" s="190"/>
      <c r="D540" s="190"/>
      <c r="E540" s="190"/>
      <c r="F540" s="190"/>
      <c r="G540" s="190"/>
      <c r="H540" s="190"/>
      <c r="I540" s="190"/>
      <c r="J540" s="190"/>
      <c r="K540" s="190"/>
      <c r="L540" s="190"/>
      <c r="M540" s="36">
        <v>1484</v>
      </c>
      <c r="N540" s="303"/>
      <c r="O540" s="303"/>
      <c r="P540" s="303"/>
      <c r="Q540" s="36">
        <v>1485</v>
      </c>
      <c r="R540" s="303"/>
      <c r="S540" s="303"/>
      <c r="T540" s="303"/>
      <c r="U540" s="36">
        <v>1771</v>
      </c>
      <c r="V540" s="303"/>
      <c r="W540" s="303"/>
      <c r="X540" s="303"/>
      <c r="Y540" s="36">
        <v>1772</v>
      </c>
      <c r="Z540" s="303"/>
      <c r="AA540" s="303"/>
      <c r="AB540" s="303"/>
      <c r="AC540" s="36">
        <v>1486</v>
      </c>
      <c r="AD540" s="303"/>
      <c r="AE540" s="303"/>
      <c r="AF540" s="303"/>
      <c r="AG540" s="36">
        <v>1487</v>
      </c>
      <c r="AH540" s="308"/>
      <c r="AI540" s="308"/>
      <c r="AJ540" s="308"/>
      <c r="AK540" s="36">
        <v>1391</v>
      </c>
      <c r="AL540" s="303"/>
      <c r="AM540" s="303"/>
      <c r="AN540" s="303"/>
      <c r="AO540" s="152" t="s">
        <v>33</v>
      </c>
    </row>
    <row r="541" spans="1:45" s="2" customFormat="1" ht="19.5" customHeight="1" x14ac:dyDescent="0.25">
      <c r="A541"/>
      <c r="B541" s="190" t="s">
        <v>455</v>
      </c>
      <c r="C541" s="190"/>
      <c r="D541" s="190"/>
      <c r="E541" s="190"/>
      <c r="F541" s="190"/>
      <c r="G541" s="190"/>
      <c r="H541" s="190"/>
      <c r="I541" s="190"/>
      <c r="J541" s="190"/>
      <c r="K541" s="190"/>
      <c r="L541" s="190"/>
      <c r="M541" s="140"/>
      <c r="N541" s="197"/>
      <c r="O541" s="197"/>
      <c r="P541" s="197"/>
      <c r="Q541" s="36">
        <v>1489</v>
      </c>
      <c r="R541" s="303"/>
      <c r="S541" s="303"/>
      <c r="T541" s="303"/>
      <c r="U541" s="140"/>
      <c r="V541" s="197"/>
      <c r="W541" s="197"/>
      <c r="X541" s="197"/>
      <c r="Y541" s="43">
        <v>1846</v>
      </c>
      <c r="Z541" s="303"/>
      <c r="AA541" s="303"/>
      <c r="AB541" s="303"/>
      <c r="AC541" s="36">
        <v>1490</v>
      </c>
      <c r="AD541" s="303"/>
      <c r="AE541" s="303"/>
      <c r="AF541" s="303"/>
      <c r="AG541" s="36">
        <v>1491</v>
      </c>
      <c r="AH541" s="303"/>
      <c r="AI541" s="303"/>
      <c r="AJ541" s="303"/>
      <c r="AK541" s="140"/>
      <c r="AL541" s="197"/>
      <c r="AM541" s="197"/>
      <c r="AN541" s="197"/>
      <c r="AO541" s="152" t="s">
        <v>33</v>
      </c>
    </row>
    <row r="542" spans="1:45" s="2" customFormat="1" ht="15.75" thickBot="1" x14ac:dyDescent="0.3">
      <c r="A542"/>
    </row>
    <row r="543" spans="1:45" s="2" customFormat="1" x14ac:dyDescent="0.25">
      <c r="A543"/>
      <c r="B543" s="304" t="s">
        <v>537</v>
      </c>
      <c r="C543" s="305"/>
      <c r="D543" s="305"/>
      <c r="E543" s="305"/>
      <c r="F543" s="305"/>
      <c r="G543" s="305"/>
      <c r="H543" s="305"/>
      <c r="I543" s="305"/>
      <c r="J543" s="305"/>
      <c r="K543" s="305"/>
      <c r="L543" s="305"/>
      <c r="M543" s="305" t="s">
        <v>457</v>
      </c>
      <c r="N543" s="305"/>
      <c r="O543" s="305"/>
      <c r="P543" s="305"/>
      <c r="Q543" s="305"/>
      <c r="R543" s="305"/>
      <c r="S543" s="305"/>
      <c r="T543" s="305"/>
      <c r="U543" s="305"/>
      <c r="V543" s="305"/>
      <c r="W543" s="305"/>
      <c r="X543" s="305"/>
      <c r="Y543" s="305"/>
      <c r="Z543" s="305"/>
      <c r="AA543" s="305"/>
      <c r="AB543" s="305"/>
      <c r="AC543" s="305"/>
      <c r="AD543" s="305"/>
      <c r="AE543" s="305"/>
      <c r="AF543" s="305"/>
      <c r="AG543" s="305" t="s">
        <v>458</v>
      </c>
      <c r="AH543" s="305"/>
      <c r="AI543" s="305"/>
      <c r="AJ543" s="305"/>
      <c r="AK543" s="305"/>
      <c r="AL543" s="305"/>
      <c r="AM543" s="305"/>
      <c r="AN543" s="305"/>
      <c r="AO543" s="305"/>
      <c r="AP543" s="305"/>
      <c r="AQ543" s="305"/>
      <c r="AR543" s="305"/>
      <c r="AS543" s="148"/>
    </row>
    <row r="544" spans="1:45" s="2" customFormat="1" x14ac:dyDescent="0.25">
      <c r="A544"/>
      <c r="B544" s="306"/>
      <c r="C544" s="198"/>
      <c r="D544" s="198"/>
      <c r="E544" s="198"/>
      <c r="F544" s="198"/>
      <c r="G544" s="198"/>
      <c r="H544" s="198"/>
      <c r="I544" s="198"/>
      <c r="J544" s="198"/>
      <c r="K544" s="198"/>
      <c r="L544" s="198"/>
      <c r="M544" s="198" t="s">
        <v>275</v>
      </c>
      <c r="N544" s="198"/>
      <c r="O544" s="198"/>
      <c r="P544" s="198"/>
      <c r="Q544" s="198"/>
      <c r="R544" s="198"/>
      <c r="S544" s="198"/>
      <c r="T544" s="198"/>
      <c r="U544" s="198" t="s">
        <v>459</v>
      </c>
      <c r="V544" s="198"/>
      <c r="W544" s="198"/>
      <c r="X544" s="198"/>
      <c r="Y544" s="198"/>
      <c r="Z544" s="198"/>
      <c r="AA544" s="198"/>
      <c r="AB544" s="198"/>
      <c r="AC544" s="198" t="s">
        <v>460</v>
      </c>
      <c r="AD544" s="198"/>
      <c r="AE544" s="198"/>
      <c r="AF544" s="198"/>
      <c r="AG544" s="198" t="s">
        <v>461</v>
      </c>
      <c r="AH544" s="198"/>
      <c r="AI544" s="198"/>
      <c r="AJ544" s="198"/>
      <c r="AK544" s="198" t="s">
        <v>462</v>
      </c>
      <c r="AL544" s="198"/>
      <c r="AM544" s="198"/>
      <c r="AN544" s="198"/>
      <c r="AO544" s="198" t="s">
        <v>460</v>
      </c>
      <c r="AP544" s="198"/>
      <c r="AQ544" s="198"/>
      <c r="AR544" s="198"/>
      <c r="AS544" s="149"/>
    </row>
    <row r="545" spans="1:45" s="2" customFormat="1" ht="15.75" thickBot="1" x14ac:dyDescent="0.3">
      <c r="A545"/>
      <c r="B545" s="307"/>
      <c r="C545" s="192"/>
      <c r="D545" s="192"/>
      <c r="E545" s="192"/>
      <c r="F545" s="192"/>
      <c r="G545" s="192"/>
      <c r="H545" s="192"/>
      <c r="I545" s="192"/>
      <c r="J545" s="192"/>
      <c r="K545" s="192"/>
      <c r="L545" s="192"/>
      <c r="M545" s="192" t="s">
        <v>461</v>
      </c>
      <c r="N545" s="192"/>
      <c r="O545" s="192"/>
      <c r="P545" s="192"/>
      <c r="Q545" s="192" t="s">
        <v>462</v>
      </c>
      <c r="R545" s="192"/>
      <c r="S545" s="192"/>
      <c r="T545" s="192"/>
      <c r="U545" s="192" t="s">
        <v>461</v>
      </c>
      <c r="V545" s="192"/>
      <c r="W545" s="192"/>
      <c r="X545" s="192"/>
      <c r="Y545" s="192" t="s">
        <v>462</v>
      </c>
      <c r="Z545" s="192"/>
      <c r="AA545" s="192"/>
      <c r="AB545" s="192"/>
      <c r="AC545" s="192"/>
      <c r="AD545" s="192"/>
      <c r="AE545" s="192"/>
      <c r="AF545" s="192"/>
      <c r="AG545" s="192"/>
      <c r="AH545" s="192"/>
      <c r="AI545" s="192"/>
      <c r="AJ545" s="192"/>
      <c r="AK545" s="192"/>
      <c r="AL545" s="192"/>
      <c r="AM545" s="192"/>
      <c r="AN545" s="192"/>
      <c r="AO545" s="192"/>
      <c r="AP545" s="192"/>
      <c r="AQ545" s="192"/>
      <c r="AR545" s="192"/>
      <c r="AS545" s="150"/>
    </row>
    <row r="546" spans="1:45" s="2" customFormat="1" ht="18.75" customHeight="1" x14ac:dyDescent="0.25">
      <c r="A546"/>
      <c r="B546" s="199" t="s">
        <v>531</v>
      </c>
      <c r="C546" s="200"/>
      <c r="D546" s="200"/>
      <c r="E546" s="200"/>
      <c r="F546" s="200"/>
      <c r="G546" s="200"/>
      <c r="H546" s="200"/>
      <c r="I546" s="200"/>
      <c r="J546" s="200"/>
      <c r="K546" s="200"/>
      <c r="L546" s="200"/>
      <c r="M546" s="49">
        <v>1495</v>
      </c>
      <c r="N546" s="201"/>
      <c r="O546" s="201"/>
      <c r="P546" s="201"/>
      <c r="Q546" s="49">
        <v>1496</v>
      </c>
      <c r="R546" s="201"/>
      <c r="S546" s="201"/>
      <c r="T546" s="201"/>
      <c r="U546" s="49">
        <v>1497</v>
      </c>
      <c r="V546" s="201"/>
      <c r="W546" s="201"/>
      <c r="X546" s="201"/>
      <c r="Y546" s="49">
        <v>1498</v>
      </c>
      <c r="Z546" s="336"/>
      <c r="AA546" s="336"/>
      <c r="AB546" s="336"/>
      <c r="AC546" s="49">
        <v>1499</v>
      </c>
      <c r="AD546" s="336"/>
      <c r="AE546" s="336"/>
      <c r="AF546" s="336"/>
      <c r="AG546" s="49">
        <v>1501</v>
      </c>
      <c r="AH546" s="336"/>
      <c r="AI546" s="336"/>
      <c r="AJ546" s="336"/>
      <c r="AK546" s="49">
        <v>1502</v>
      </c>
      <c r="AL546" s="336"/>
      <c r="AM546" s="336"/>
      <c r="AN546" s="336"/>
      <c r="AO546" s="49">
        <v>1503</v>
      </c>
      <c r="AP546" s="336"/>
      <c r="AQ546" s="336"/>
      <c r="AR546" s="336"/>
      <c r="AS546" s="51" t="s">
        <v>10</v>
      </c>
    </row>
    <row r="547" spans="1:45" s="2" customFormat="1" ht="18.75" customHeight="1" x14ac:dyDescent="0.25">
      <c r="A547"/>
      <c r="B547" s="189" t="s">
        <v>538</v>
      </c>
      <c r="C547" s="190"/>
      <c r="D547" s="190"/>
      <c r="E547" s="190"/>
      <c r="F547" s="190"/>
      <c r="G547" s="190"/>
      <c r="H547" s="190"/>
      <c r="I547" s="190"/>
      <c r="J547" s="190"/>
      <c r="K547" s="190"/>
      <c r="L547" s="190"/>
      <c r="M547" s="36">
        <v>1655</v>
      </c>
      <c r="N547" s="295"/>
      <c r="O547" s="295"/>
      <c r="P547" s="295"/>
      <c r="Q547" s="36">
        <v>1656</v>
      </c>
      <c r="R547" s="295"/>
      <c r="S547" s="295"/>
      <c r="T547" s="295"/>
      <c r="U547" s="36">
        <v>1504</v>
      </c>
      <c r="V547" s="295"/>
      <c r="W547" s="295"/>
      <c r="X547" s="295"/>
      <c r="Y547" s="36">
        <v>1505</v>
      </c>
      <c r="Z547" s="193"/>
      <c r="AA547" s="193"/>
      <c r="AB547" s="193"/>
      <c r="AC547" s="140"/>
      <c r="AD547" s="296"/>
      <c r="AE547" s="296"/>
      <c r="AF547" s="296"/>
      <c r="AG547" s="140"/>
      <c r="AH547" s="296"/>
      <c r="AI547" s="296"/>
      <c r="AJ547" s="296"/>
      <c r="AK547" s="140"/>
      <c r="AL547" s="296"/>
      <c r="AM547" s="296"/>
      <c r="AN547" s="296"/>
      <c r="AO547" s="140"/>
      <c r="AP547" s="296"/>
      <c r="AQ547" s="296"/>
      <c r="AR547" s="296"/>
      <c r="AS547" s="52" t="s">
        <v>29</v>
      </c>
    </row>
    <row r="548" spans="1:45" s="2" customFormat="1" ht="18.75" customHeight="1" x14ac:dyDescent="0.25">
      <c r="A548"/>
      <c r="B548" s="189" t="s">
        <v>533</v>
      </c>
      <c r="C548" s="190"/>
      <c r="D548" s="190"/>
      <c r="E548" s="190"/>
      <c r="F548" s="190"/>
      <c r="G548" s="190"/>
      <c r="H548" s="190"/>
      <c r="I548" s="190"/>
      <c r="J548" s="190"/>
      <c r="K548" s="190"/>
      <c r="L548" s="190"/>
      <c r="M548" s="140"/>
      <c r="N548" s="296"/>
      <c r="O548" s="296"/>
      <c r="P548" s="296"/>
      <c r="Q548" s="140"/>
      <c r="R548" s="296"/>
      <c r="S548" s="296"/>
      <c r="T548" s="296"/>
      <c r="U548" s="140"/>
      <c r="V548" s="296"/>
      <c r="W548" s="296"/>
      <c r="X548" s="296"/>
      <c r="Y548" s="140"/>
      <c r="Z548" s="296"/>
      <c r="AA548" s="296"/>
      <c r="AB548" s="296"/>
      <c r="AC548" s="140"/>
      <c r="AD548" s="296"/>
      <c r="AE548" s="296"/>
      <c r="AF548" s="296"/>
      <c r="AG548" s="36">
        <v>1506</v>
      </c>
      <c r="AH548" s="193"/>
      <c r="AI548" s="193"/>
      <c r="AJ548" s="193"/>
      <c r="AK548" s="36">
        <v>1507</v>
      </c>
      <c r="AL548" s="193"/>
      <c r="AM548" s="193"/>
      <c r="AN548" s="193"/>
      <c r="AO548" s="140"/>
      <c r="AP548" s="296"/>
      <c r="AQ548" s="296"/>
      <c r="AR548" s="296"/>
      <c r="AS548" s="52" t="s">
        <v>29</v>
      </c>
    </row>
    <row r="549" spans="1:45" s="2" customFormat="1" ht="18.75" customHeight="1" x14ac:dyDescent="0.25">
      <c r="A549"/>
      <c r="B549" s="189" t="s">
        <v>465</v>
      </c>
      <c r="C549" s="190"/>
      <c r="D549" s="190"/>
      <c r="E549" s="190"/>
      <c r="F549" s="190"/>
      <c r="G549" s="190"/>
      <c r="H549" s="190"/>
      <c r="I549" s="190"/>
      <c r="J549" s="190"/>
      <c r="K549" s="190"/>
      <c r="L549" s="190"/>
      <c r="M549" s="36">
        <v>1590</v>
      </c>
      <c r="N549" s="191"/>
      <c r="O549" s="191"/>
      <c r="P549" s="191"/>
      <c r="Q549" s="36">
        <v>1436</v>
      </c>
      <c r="R549" s="302"/>
      <c r="S549" s="302"/>
      <c r="T549" s="302"/>
      <c r="U549" s="36">
        <v>1437</v>
      </c>
      <c r="V549" s="302"/>
      <c r="W549" s="302"/>
      <c r="X549" s="302"/>
      <c r="Y549" s="36">
        <v>1438</v>
      </c>
      <c r="Z549" s="302"/>
      <c r="AA549" s="302"/>
      <c r="AB549" s="302"/>
      <c r="AC549" s="36">
        <v>1439</v>
      </c>
      <c r="AD549" s="302"/>
      <c r="AE549" s="302"/>
      <c r="AF549" s="302"/>
      <c r="AG549" s="36">
        <v>1441</v>
      </c>
      <c r="AH549" s="302"/>
      <c r="AI549" s="302"/>
      <c r="AJ549" s="302"/>
      <c r="AK549" s="36">
        <v>1442</v>
      </c>
      <c r="AL549" s="302"/>
      <c r="AM549" s="302"/>
      <c r="AN549" s="302"/>
      <c r="AO549" s="36">
        <v>1443</v>
      </c>
      <c r="AP549" s="302"/>
      <c r="AQ549" s="302"/>
      <c r="AR549" s="302"/>
      <c r="AS549" s="53" t="s">
        <v>10</v>
      </c>
    </row>
    <row r="550" spans="1:45" s="2" customFormat="1" ht="18.75" customHeight="1" x14ac:dyDescent="0.25">
      <c r="A550"/>
      <c r="B550" s="189" t="s">
        <v>466</v>
      </c>
      <c r="C550" s="190"/>
      <c r="D550" s="190"/>
      <c r="E550" s="190"/>
      <c r="F550" s="190"/>
      <c r="G550" s="190"/>
      <c r="H550" s="190"/>
      <c r="I550" s="190"/>
      <c r="J550" s="190"/>
      <c r="K550" s="190"/>
      <c r="L550" s="190"/>
      <c r="M550" s="36">
        <v>1444</v>
      </c>
      <c r="N550" s="193"/>
      <c r="O550" s="193"/>
      <c r="P550" s="193"/>
      <c r="Q550" s="36">
        <v>1447</v>
      </c>
      <c r="R550" s="295"/>
      <c r="S550" s="295"/>
      <c r="T550" s="295"/>
      <c r="U550" s="36">
        <v>1448</v>
      </c>
      <c r="V550" s="295"/>
      <c r="W550" s="295"/>
      <c r="X550" s="295"/>
      <c r="Y550" s="36">
        <v>1449</v>
      </c>
      <c r="Z550" s="295"/>
      <c r="AA550" s="295"/>
      <c r="AB550" s="295"/>
      <c r="AC550" s="36">
        <v>1508</v>
      </c>
      <c r="AD550" s="295"/>
      <c r="AE550" s="295"/>
      <c r="AF550" s="295"/>
      <c r="AG550" s="36">
        <v>1509</v>
      </c>
      <c r="AH550" s="295"/>
      <c r="AI550" s="295"/>
      <c r="AJ550" s="295"/>
      <c r="AK550" s="36">
        <v>1510</v>
      </c>
      <c r="AL550" s="295"/>
      <c r="AM550" s="295"/>
      <c r="AN550" s="295"/>
      <c r="AO550" s="36">
        <v>1511</v>
      </c>
      <c r="AP550" s="295"/>
      <c r="AQ550" s="295"/>
      <c r="AR550" s="295"/>
      <c r="AS550" s="52" t="s">
        <v>29</v>
      </c>
    </row>
    <row r="551" spans="1:45" s="2" customFormat="1" ht="18.75" customHeight="1" x14ac:dyDescent="0.25">
      <c r="A551"/>
      <c r="B551" s="189" t="s">
        <v>539</v>
      </c>
      <c r="C551" s="190"/>
      <c r="D551" s="190"/>
      <c r="E551" s="190"/>
      <c r="F551" s="190"/>
      <c r="G551" s="190"/>
      <c r="H551" s="190"/>
      <c r="I551" s="190"/>
      <c r="J551" s="190"/>
      <c r="K551" s="190"/>
      <c r="L551" s="190"/>
      <c r="M551" s="36">
        <v>1512</v>
      </c>
      <c r="N551" s="191"/>
      <c r="O551" s="191"/>
      <c r="P551" s="191"/>
      <c r="Q551" s="36">
        <v>1513</v>
      </c>
      <c r="R551" s="302"/>
      <c r="S551" s="302"/>
      <c r="T551" s="302"/>
      <c r="U551" s="140"/>
      <c r="V551" s="296"/>
      <c r="W551" s="296"/>
      <c r="X551" s="296"/>
      <c r="Y551" s="140"/>
      <c r="Z551" s="296"/>
      <c r="AA551" s="296"/>
      <c r="AB551" s="296"/>
      <c r="AC551" s="36">
        <v>1514</v>
      </c>
      <c r="AD551" s="191"/>
      <c r="AE551" s="191"/>
      <c r="AF551" s="191"/>
      <c r="AG551" s="140"/>
      <c r="AH551" s="296"/>
      <c r="AI551" s="296"/>
      <c r="AJ551" s="296"/>
      <c r="AK551" s="140"/>
      <c r="AL551" s="301"/>
      <c r="AM551" s="301"/>
      <c r="AN551" s="301"/>
      <c r="AO551" s="140"/>
      <c r="AP551" s="301"/>
      <c r="AQ551" s="301"/>
      <c r="AR551" s="301"/>
      <c r="AS551" s="53" t="s">
        <v>10</v>
      </c>
    </row>
    <row r="552" spans="1:45" s="2" customFormat="1" ht="18.75" customHeight="1" x14ac:dyDescent="0.25">
      <c r="A552"/>
      <c r="B552" s="189" t="s">
        <v>540</v>
      </c>
      <c r="C552" s="190"/>
      <c r="D552" s="190"/>
      <c r="E552" s="190"/>
      <c r="F552" s="190"/>
      <c r="G552" s="190"/>
      <c r="H552" s="190"/>
      <c r="I552" s="190"/>
      <c r="J552" s="190"/>
      <c r="K552" s="190"/>
      <c r="L552" s="190"/>
      <c r="M552" s="36">
        <v>1515</v>
      </c>
      <c r="N552" s="191"/>
      <c r="O552" s="191"/>
      <c r="P552" s="191"/>
      <c r="Q552" s="36">
        <v>1516</v>
      </c>
      <c r="R552" s="302"/>
      <c r="S552" s="302"/>
      <c r="T552" s="302"/>
      <c r="U552" s="36">
        <v>1517</v>
      </c>
      <c r="V552" s="302"/>
      <c r="W552" s="302"/>
      <c r="X552" s="302"/>
      <c r="Y552" s="36">
        <v>1518</v>
      </c>
      <c r="Z552" s="302"/>
      <c r="AA552" s="302"/>
      <c r="AB552" s="302"/>
      <c r="AC552" s="36">
        <v>1519</v>
      </c>
      <c r="AD552" s="302"/>
      <c r="AE552" s="302"/>
      <c r="AF552" s="302"/>
      <c r="AG552" s="36">
        <v>1520</v>
      </c>
      <c r="AH552" s="295"/>
      <c r="AI552" s="295"/>
      <c r="AJ552" s="295"/>
      <c r="AK552" s="36">
        <v>1521</v>
      </c>
      <c r="AL552" s="302"/>
      <c r="AM552" s="302"/>
      <c r="AN552" s="302"/>
      <c r="AO552" s="36">
        <v>1522</v>
      </c>
      <c r="AP552" s="302"/>
      <c r="AQ552" s="302"/>
      <c r="AR552" s="302"/>
      <c r="AS552" s="53" t="s">
        <v>10</v>
      </c>
    </row>
    <row r="553" spans="1:45" s="2" customFormat="1" ht="18.75" customHeight="1" x14ac:dyDescent="0.25">
      <c r="A553"/>
      <c r="B553" s="189" t="s">
        <v>450</v>
      </c>
      <c r="C553" s="190"/>
      <c r="D553" s="190"/>
      <c r="E553" s="190"/>
      <c r="F553" s="190"/>
      <c r="G553" s="190"/>
      <c r="H553" s="190"/>
      <c r="I553" s="190"/>
      <c r="J553" s="190"/>
      <c r="K553" s="190"/>
      <c r="L553" s="190"/>
      <c r="M553" s="36">
        <v>1523</v>
      </c>
      <c r="N553" s="191"/>
      <c r="O553" s="191"/>
      <c r="P553" s="191"/>
      <c r="Q553" s="36">
        <v>1524</v>
      </c>
      <c r="R553" s="302"/>
      <c r="S553" s="302"/>
      <c r="T553" s="302"/>
      <c r="U553" s="36">
        <v>1525</v>
      </c>
      <c r="V553" s="302"/>
      <c r="W553" s="302"/>
      <c r="X553" s="302"/>
      <c r="Y553" s="36">
        <v>1526</v>
      </c>
      <c r="Z553" s="302"/>
      <c r="AA553" s="302"/>
      <c r="AB553" s="302"/>
      <c r="AC553" s="36">
        <v>1527</v>
      </c>
      <c r="AD553" s="302"/>
      <c r="AE553" s="302"/>
      <c r="AF553" s="302"/>
      <c r="AG553" s="36">
        <v>1528</v>
      </c>
      <c r="AH553" s="302"/>
      <c r="AI553" s="302"/>
      <c r="AJ553" s="302"/>
      <c r="AK553" s="36">
        <v>1529</v>
      </c>
      <c r="AL553" s="302"/>
      <c r="AM553" s="302"/>
      <c r="AN553" s="302"/>
      <c r="AO553" s="36">
        <v>1530</v>
      </c>
      <c r="AP553" s="302"/>
      <c r="AQ553" s="302"/>
      <c r="AR553" s="302"/>
      <c r="AS553" s="53" t="s">
        <v>10</v>
      </c>
    </row>
    <row r="554" spans="1:45" s="2" customFormat="1" ht="18.75" customHeight="1" x14ac:dyDescent="0.25">
      <c r="A554"/>
      <c r="B554" s="189" t="s">
        <v>451</v>
      </c>
      <c r="C554" s="190"/>
      <c r="D554" s="190"/>
      <c r="E554" s="190"/>
      <c r="F554" s="190"/>
      <c r="G554" s="190"/>
      <c r="H554" s="190"/>
      <c r="I554" s="190"/>
      <c r="J554" s="190"/>
      <c r="K554" s="190"/>
      <c r="L554" s="190"/>
      <c r="M554" s="36">
        <v>1531</v>
      </c>
      <c r="N554" s="193"/>
      <c r="O554" s="193"/>
      <c r="P554" s="193"/>
      <c r="Q554" s="36">
        <v>1532</v>
      </c>
      <c r="R554" s="295"/>
      <c r="S554" s="295"/>
      <c r="T554" s="295"/>
      <c r="U554" s="36">
        <v>1533</v>
      </c>
      <c r="V554" s="295"/>
      <c r="W554" s="295"/>
      <c r="X554" s="295"/>
      <c r="Y554" s="36">
        <v>1534</v>
      </c>
      <c r="Z554" s="295"/>
      <c r="AA554" s="295"/>
      <c r="AB554" s="295"/>
      <c r="AC554" s="36">
        <v>1535</v>
      </c>
      <c r="AD554" s="295"/>
      <c r="AE554" s="295"/>
      <c r="AF554" s="295"/>
      <c r="AG554" s="36">
        <v>1536</v>
      </c>
      <c r="AH554" s="295"/>
      <c r="AI554" s="295"/>
      <c r="AJ554" s="295"/>
      <c r="AK554" s="36">
        <v>1537</v>
      </c>
      <c r="AL554" s="295"/>
      <c r="AM554" s="295"/>
      <c r="AN554" s="295"/>
      <c r="AO554" s="36">
        <v>1538</v>
      </c>
      <c r="AP554" s="295"/>
      <c r="AQ554" s="295"/>
      <c r="AR554" s="295"/>
      <c r="AS554" s="52" t="s">
        <v>29</v>
      </c>
    </row>
    <row r="555" spans="1:45" s="2" customFormat="1" ht="30.6" customHeight="1" x14ac:dyDescent="0.25">
      <c r="A555"/>
      <c r="B555" s="189" t="s">
        <v>541</v>
      </c>
      <c r="C555" s="190"/>
      <c r="D555" s="190"/>
      <c r="E555" s="190"/>
      <c r="F555" s="190"/>
      <c r="G555" s="190"/>
      <c r="H555" s="190"/>
      <c r="I555" s="190"/>
      <c r="J555" s="190"/>
      <c r="K555" s="190"/>
      <c r="L555" s="190"/>
      <c r="M555" s="36">
        <v>1539</v>
      </c>
      <c r="N555" s="193"/>
      <c r="O555" s="193"/>
      <c r="P555" s="193"/>
      <c r="Q555" s="36">
        <v>1540</v>
      </c>
      <c r="R555" s="295"/>
      <c r="S555" s="295"/>
      <c r="T555" s="295"/>
      <c r="U555" s="36">
        <v>1541</v>
      </c>
      <c r="V555" s="295"/>
      <c r="W555" s="295"/>
      <c r="X555" s="295"/>
      <c r="Y555" s="36">
        <v>1542</v>
      </c>
      <c r="Z555" s="295"/>
      <c r="AA555" s="295"/>
      <c r="AB555" s="295"/>
      <c r="AC555" s="36">
        <v>1543</v>
      </c>
      <c r="AD555" s="295"/>
      <c r="AE555" s="295"/>
      <c r="AF555" s="295"/>
      <c r="AG555" s="36">
        <v>1544</v>
      </c>
      <c r="AH555" s="295"/>
      <c r="AI555" s="295"/>
      <c r="AJ555" s="295"/>
      <c r="AK555" s="36">
        <v>1547</v>
      </c>
      <c r="AL555" s="295"/>
      <c r="AM555" s="295"/>
      <c r="AN555" s="295"/>
      <c r="AO555" s="36">
        <v>1548</v>
      </c>
      <c r="AP555" s="295"/>
      <c r="AQ555" s="295"/>
      <c r="AR555" s="295"/>
      <c r="AS555" s="52" t="s">
        <v>29</v>
      </c>
    </row>
    <row r="556" spans="1:45" s="2" customFormat="1" ht="30.6" customHeight="1" x14ac:dyDescent="0.25">
      <c r="A556"/>
      <c r="B556" s="189" t="s">
        <v>542</v>
      </c>
      <c r="C556" s="190"/>
      <c r="D556" s="190"/>
      <c r="E556" s="190"/>
      <c r="F556" s="190"/>
      <c r="G556" s="190"/>
      <c r="H556" s="190"/>
      <c r="I556" s="190"/>
      <c r="J556" s="190"/>
      <c r="K556" s="190"/>
      <c r="L556" s="190"/>
      <c r="M556" s="36">
        <v>1549</v>
      </c>
      <c r="N556" s="193"/>
      <c r="O556" s="193"/>
      <c r="P556" s="193"/>
      <c r="Q556" s="36">
        <v>1550</v>
      </c>
      <c r="R556" s="295"/>
      <c r="S556" s="295"/>
      <c r="T556" s="295"/>
      <c r="U556" s="36">
        <v>1551</v>
      </c>
      <c r="V556" s="295"/>
      <c r="W556" s="295"/>
      <c r="X556" s="295"/>
      <c r="Y556" s="36">
        <v>1552</v>
      </c>
      <c r="Z556" s="295"/>
      <c r="AA556" s="295"/>
      <c r="AB556" s="295"/>
      <c r="AC556" s="36">
        <v>1553</v>
      </c>
      <c r="AD556" s="295"/>
      <c r="AE556" s="295"/>
      <c r="AF556" s="295"/>
      <c r="AG556" s="36">
        <v>1554</v>
      </c>
      <c r="AH556" s="295"/>
      <c r="AI556" s="295"/>
      <c r="AJ556" s="295"/>
      <c r="AK556" s="36">
        <v>1555</v>
      </c>
      <c r="AL556" s="295"/>
      <c r="AM556" s="295"/>
      <c r="AN556" s="295"/>
      <c r="AO556" s="36">
        <v>1556</v>
      </c>
      <c r="AP556" s="295"/>
      <c r="AQ556" s="295"/>
      <c r="AR556" s="295"/>
      <c r="AS556" s="52" t="s">
        <v>29</v>
      </c>
    </row>
    <row r="557" spans="1:45" s="2" customFormat="1" ht="30.6" customHeight="1" x14ac:dyDescent="0.25">
      <c r="A557"/>
      <c r="B557" s="189" t="s">
        <v>471</v>
      </c>
      <c r="C557" s="190"/>
      <c r="D557" s="190"/>
      <c r="E557" s="190"/>
      <c r="F557" s="190"/>
      <c r="G557" s="190"/>
      <c r="H557" s="190"/>
      <c r="I557" s="190"/>
      <c r="J557" s="190"/>
      <c r="K557" s="190"/>
      <c r="L557" s="190"/>
      <c r="M557" s="36">
        <v>1557</v>
      </c>
      <c r="N557" s="193"/>
      <c r="O557" s="193"/>
      <c r="P557" s="193"/>
      <c r="Q557" s="36">
        <v>1558</v>
      </c>
      <c r="R557" s="295"/>
      <c r="S557" s="295"/>
      <c r="T557" s="295"/>
      <c r="U557" s="140"/>
      <c r="V557" s="296"/>
      <c r="W557" s="296"/>
      <c r="X557" s="296"/>
      <c r="Y557" s="140"/>
      <c r="Z557" s="296"/>
      <c r="AA557" s="296"/>
      <c r="AB557" s="296"/>
      <c r="AC557" s="36">
        <v>1559</v>
      </c>
      <c r="AD557" s="193"/>
      <c r="AE557" s="193"/>
      <c r="AF557" s="193"/>
      <c r="AG557" s="36">
        <v>1560</v>
      </c>
      <c r="AH557" s="193"/>
      <c r="AI557" s="193"/>
      <c r="AJ557" s="193"/>
      <c r="AK557" s="36">
        <v>1561</v>
      </c>
      <c r="AL557" s="193"/>
      <c r="AM557" s="193"/>
      <c r="AN557" s="193"/>
      <c r="AO557" s="36">
        <v>1562</v>
      </c>
      <c r="AP557" s="193"/>
      <c r="AQ557" s="193"/>
      <c r="AR557" s="193"/>
      <c r="AS557" s="52" t="s">
        <v>29</v>
      </c>
    </row>
    <row r="558" spans="1:45" s="2" customFormat="1" ht="18.75" customHeight="1" x14ac:dyDescent="0.25">
      <c r="A558"/>
      <c r="B558" s="189" t="s">
        <v>454</v>
      </c>
      <c r="C558" s="190"/>
      <c r="D558" s="190"/>
      <c r="E558" s="190"/>
      <c r="F558" s="190"/>
      <c r="G558" s="190"/>
      <c r="H558" s="190"/>
      <c r="I558" s="190"/>
      <c r="J558" s="190"/>
      <c r="K558" s="190"/>
      <c r="L558" s="190"/>
      <c r="M558" s="36">
        <v>1563</v>
      </c>
      <c r="N558" s="288"/>
      <c r="O558" s="288"/>
      <c r="P558" s="288"/>
      <c r="Q558" s="36">
        <v>1564</v>
      </c>
      <c r="R558" s="346"/>
      <c r="S558" s="346"/>
      <c r="T558" s="346"/>
      <c r="U558" s="36">
        <v>1565</v>
      </c>
      <c r="V558" s="346"/>
      <c r="W558" s="346"/>
      <c r="X558" s="346"/>
      <c r="Y558" s="36">
        <v>1566</v>
      </c>
      <c r="Z558" s="346"/>
      <c r="AA558" s="346"/>
      <c r="AB558" s="346"/>
      <c r="AC558" s="36">
        <v>1567</v>
      </c>
      <c r="AD558" s="288"/>
      <c r="AE558" s="288"/>
      <c r="AF558" s="288"/>
      <c r="AG558" s="36">
        <v>1568</v>
      </c>
      <c r="AH558" s="288"/>
      <c r="AI558" s="288"/>
      <c r="AJ558" s="288"/>
      <c r="AK558" s="36">
        <v>1569</v>
      </c>
      <c r="AL558" s="288"/>
      <c r="AM558" s="288"/>
      <c r="AN558" s="288"/>
      <c r="AO558" s="36">
        <v>1570</v>
      </c>
      <c r="AP558" s="288"/>
      <c r="AQ558" s="288"/>
      <c r="AR558" s="288"/>
      <c r="AS558" s="147" t="s">
        <v>33</v>
      </c>
    </row>
    <row r="559" spans="1:45" s="2" customFormat="1" ht="18.600000000000001" customHeight="1" thickBot="1" x14ac:dyDescent="0.3">
      <c r="A559"/>
      <c r="B559" s="553" t="s">
        <v>543</v>
      </c>
      <c r="C559" s="554"/>
      <c r="D559" s="554"/>
      <c r="E559" s="554"/>
      <c r="F559" s="554"/>
      <c r="G559" s="554"/>
      <c r="H559" s="554"/>
      <c r="I559" s="554"/>
      <c r="J559" s="554"/>
      <c r="K559" s="554"/>
      <c r="L559" s="554"/>
      <c r="M559" s="92">
        <v>1368</v>
      </c>
      <c r="N559" s="187"/>
      <c r="O559" s="187"/>
      <c r="P559" s="187"/>
      <c r="Q559" s="92">
        <v>1371</v>
      </c>
      <c r="R559" s="552"/>
      <c r="S559" s="552"/>
      <c r="T559" s="552"/>
      <c r="U559" s="92">
        <v>1571</v>
      </c>
      <c r="V559" s="552"/>
      <c r="W559" s="552"/>
      <c r="X559" s="552"/>
      <c r="Y559" s="92">
        <v>1572</v>
      </c>
      <c r="Z559" s="552"/>
      <c r="AA559" s="552"/>
      <c r="AB559" s="552"/>
      <c r="AC559" s="144"/>
      <c r="AD559" s="555"/>
      <c r="AE559" s="555"/>
      <c r="AF559" s="555"/>
      <c r="AG559" s="144"/>
      <c r="AH559" s="555"/>
      <c r="AI559" s="555"/>
      <c r="AJ559" s="555"/>
      <c r="AK559" s="144"/>
      <c r="AL559" s="555"/>
      <c r="AM559" s="555"/>
      <c r="AN559" s="555"/>
      <c r="AO559" s="144"/>
      <c r="AP559" s="555"/>
      <c r="AQ559" s="555"/>
      <c r="AR559" s="555"/>
      <c r="AS559" s="146" t="s">
        <v>33</v>
      </c>
    </row>
    <row r="560" spans="1:45" s="2" customFormat="1" ht="15.75" thickBot="1" x14ac:dyDescent="0.3">
      <c r="A560"/>
    </row>
    <row r="561" spans="1:24" s="2" customFormat="1" ht="14.45" customHeight="1" x14ac:dyDescent="0.25">
      <c r="A561"/>
      <c r="B561" s="328" t="s">
        <v>544</v>
      </c>
      <c r="C561" s="314"/>
      <c r="D561" s="314"/>
      <c r="E561" s="314"/>
      <c r="F561" s="314"/>
      <c r="G561" s="314"/>
      <c r="H561" s="314"/>
      <c r="I561" s="314"/>
      <c r="J561" s="314"/>
      <c r="K561" s="314"/>
      <c r="L561" s="314"/>
      <c r="M561" s="314"/>
      <c r="N561" s="314"/>
      <c r="O561" s="314"/>
      <c r="P561" s="314"/>
      <c r="Q561" s="314"/>
      <c r="R561" s="314"/>
      <c r="S561" s="314"/>
      <c r="T561" s="314"/>
      <c r="U561" s="314"/>
      <c r="V561" s="314"/>
      <c r="W561" s="314"/>
      <c r="X561" s="329"/>
    </row>
    <row r="562" spans="1:24" s="2" customFormat="1" ht="15.75" thickBot="1" x14ac:dyDescent="0.3">
      <c r="A562"/>
      <c r="B562" s="330"/>
      <c r="C562" s="316"/>
      <c r="D562" s="316"/>
      <c r="E562" s="316"/>
      <c r="F562" s="316"/>
      <c r="G562" s="316"/>
      <c r="H562" s="316"/>
      <c r="I562" s="316"/>
      <c r="J562" s="316"/>
      <c r="K562" s="316"/>
      <c r="L562" s="316"/>
      <c r="M562" s="316"/>
      <c r="N562" s="316"/>
      <c r="O562" s="316"/>
      <c r="P562" s="316"/>
      <c r="Q562" s="316"/>
      <c r="R562" s="316"/>
      <c r="S562" s="316"/>
      <c r="T562" s="316"/>
      <c r="U562" s="316"/>
      <c r="V562" s="316"/>
      <c r="W562" s="316"/>
      <c r="X562" s="331"/>
    </row>
    <row r="563" spans="1:24" s="2" customFormat="1" x14ac:dyDescent="0.25">
      <c r="A563"/>
      <c r="B563" s="332"/>
      <c r="C563" s="333"/>
      <c r="D563" s="333"/>
      <c r="E563" s="333"/>
      <c r="F563" s="333"/>
      <c r="G563" s="333"/>
      <c r="H563" s="333"/>
      <c r="I563" s="333"/>
      <c r="J563" s="333"/>
      <c r="K563" s="333"/>
      <c r="L563" s="333"/>
      <c r="M563" s="333"/>
      <c r="N563" s="333"/>
      <c r="O563" s="333"/>
      <c r="P563" s="333"/>
      <c r="Q563" s="333"/>
      <c r="R563" s="333"/>
      <c r="S563" s="334" t="s">
        <v>473</v>
      </c>
      <c r="T563" s="334"/>
      <c r="U563" s="334"/>
      <c r="V563" s="334"/>
      <c r="W563" s="334"/>
      <c r="X563" s="151"/>
    </row>
    <row r="564" spans="1:24" s="4" customFormat="1" ht="15.75" customHeight="1" x14ac:dyDescent="0.25">
      <c r="A564" s="20"/>
      <c r="B564" s="183" t="s">
        <v>545</v>
      </c>
      <c r="C564" s="184"/>
      <c r="D564" s="184"/>
      <c r="E564" s="184"/>
      <c r="F564" s="184"/>
      <c r="G564" s="184"/>
      <c r="H564" s="184"/>
      <c r="I564" s="184"/>
      <c r="J564" s="184"/>
      <c r="K564" s="184"/>
      <c r="L564" s="184"/>
      <c r="M564" s="184"/>
      <c r="N564" s="184"/>
      <c r="O564" s="184"/>
      <c r="P564" s="184"/>
      <c r="Q564" s="184"/>
      <c r="R564" s="36">
        <v>1600</v>
      </c>
      <c r="S564" s="317"/>
      <c r="T564" s="317"/>
      <c r="U564" s="317"/>
      <c r="V564" s="317"/>
      <c r="W564" s="317"/>
      <c r="X564" s="53" t="s">
        <v>10</v>
      </c>
    </row>
    <row r="565" spans="1:24" s="4" customFormat="1" ht="15.75" customHeight="1" x14ac:dyDescent="0.25">
      <c r="A565" s="20"/>
      <c r="B565" s="183" t="s">
        <v>475</v>
      </c>
      <c r="C565" s="184"/>
      <c r="D565" s="184"/>
      <c r="E565" s="184"/>
      <c r="F565" s="184"/>
      <c r="G565" s="184"/>
      <c r="H565" s="184"/>
      <c r="I565" s="184"/>
      <c r="J565" s="184"/>
      <c r="K565" s="184"/>
      <c r="L565" s="184"/>
      <c r="M565" s="184"/>
      <c r="N565" s="184"/>
      <c r="O565" s="184"/>
      <c r="P565" s="184"/>
      <c r="Q565" s="184"/>
      <c r="R565" s="36">
        <v>1819</v>
      </c>
      <c r="S565" s="317"/>
      <c r="T565" s="317"/>
      <c r="U565" s="317"/>
      <c r="V565" s="317"/>
      <c r="W565" s="317"/>
      <c r="X565" s="53" t="s">
        <v>10</v>
      </c>
    </row>
    <row r="566" spans="1:24" s="4" customFormat="1" ht="15.75" customHeight="1" x14ac:dyDescent="0.25">
      <c r="A566" s="20"/>
      <c r="B566" s="183" t="s">
        <v>476</v>
      </c>
      <c r="C566" s="184"/>
      <c r="D566" s="184"/>
      <c r="E566" s="184"/>
      <c r="F566" s="184"/>
      <c r="G566" s="184"/>
      <c r="H566" s="184"/>
      <c r="I566" s="184"/>
      <c r="J566" s="184"/>
      <c r="K566" s="184"/>
      <c r="L566" s="184"/>
      <c r="M566" s="184"/>
      <c r="N566" s="184"/>
      <c r="O566" s="184"/>
      <c r="P566" s="184"/>
      <c r="Q566" s="184"/>
      <c r="R566" s="36">
        <v>1601</v>
      </c>
      <c r="S566" s="317"/>
      <c r="T566" s="317"/>
      <c r="U566" s="317"/>
      <c r="V566" s="317"/>
      <c r="W566" s="317"/>
      <c r="X566" s="53" t="s">
        <v>10</v>
      </c>
    </row>
    <row r="567" spans="1:24" s="4" customFormat="1" ht="15.75" customHeight="1" x14ac:dyDescent="0.25">
      <c r="A567" s="20"/>
      <c r="B567" s="183" t="s">
        <v>477</v>
      </c>
      <c r="C567" s="184"/>
      <c r="D567" s="184"/>
      <c r="E567" s="184"/>
      <c r="F567" s="184"/>
      <c r="G567" s="184"/>
      <c r="H567" s="184"/>
      <c r="I567" s="184"/>
      <c r="J567" s="184"/>
      <c r="K567" s="184"/>
      <c r="L567" s="184"/>
      <c r="M567" s="184"/>
      <c r="N567" s="184"/>
      <c r="O567" s="184"/>
      <c r="P567" s="184"/>
      <c r="Q567" s="184"/>
      <c r="R567" s="36">
        <v>1602</v>
      </c>
      <c r="S567" s="317"/>
      <c r="T567" s="317"/>
      <c r="U567" s="317"/>
      <c r="V567" s="317"/>
      <c r="W567" s="317"/>
      <c r="X567" s="53" t="s">
        <v>10</v>
      </c>
    </row>
    <row r="568" spans="1:24" s="4" customFormat="1" ht="15.75" customHeight="1" x14ac:dyDescent="0.25">
      <c r="A568" s="20"/>
      <c r="B568" s="183" t="s">
        <v>546</v>
      </c>
      <c r="C568" s="184"/>
      <c r="D568" s="184"/>
      <c r="E568" s="184"/>
      <c r="F568" s="184"/>
      <c r="G568" s="184"/>
      <c r="H568" s="184"/>
      <c r="I568" s="184"/>
      <c r="J568" s="184"/>
      <c r="K568" s="184"/>
      <c r="L568" s="184"/>
      <c r="M568" s="184"/>
      <c r="N568" s="184"/>
      <c r="O568" s="184"/>
      <c r="P568" s="184"/>
      <c r="Q568" s="184"/>
      <c r="R568" s="36">
        <v>1603</v>
      </c>
      <c r="S568" s="317"/>
      <c r="T568" s="317"/>
      <c r="U568" s="317"/>
      <c r="V568" s="317"/>
      <c r="W568" s="317"/>
      <c r="X568" s="53" t="s">
        <v>10</v>
      </c>
    </row>
    <row r="569" spans="1:24" s="4" customFormat="1" ht="15.75" customHeight="1" x14ac:dyDescent="0.25">
      <c r="A569" s="20"/>
      <c r="B569" s="183" t="s">
        <v>547</v>
      </c>
      <c r="C569" s="184"/>
      <c r="D569" s="184"/>
      <c r="E569" s="184"/>
      <c r="F569" s="184"/>
      <c r="G569" s="184"/>
      <c r="H569" s="184"/>
      <c r="I569" s="184"/>
      <c r="J569" s="184"/>
      <c r="K569" s="184"/>
      <c r="L569" s="184"/>
      <c r="M569" s="184"/>
      <c r="N569" s="184"/>
      <c r="O569" s="184"/>
      <c r="P569" s="184"/>
      <c r="Q569" s="184"/>
      <c r="R569" s="36">
        <v>1604</v>
      </c>
      <c r="S569" s="317"/>
      <c r="T569" s="317"/>
      <c r="U569" s="317"/>
      <c r="V569" s="317"/>
      <c r="W569" s="317"/>
      <c r="X569" s="53" t="s">
        <v>10</v>
      </c>
    </row>
    <row r="570" spans="1:24" s="4" customFormat="1" ht="15.75" customHeight="1" x14ac:dyDescent="0.25">
      <c r="A570" s="20"/>
      <c r="B570" s="183" t="s">
        <v>548</v>
      </c>
      <c r="C570" s="184"/>
      <c r="D570" s="184"/>
      <c r="E570" s="184"/>
      <c r="F570" s="184"/>
      <c r="G570" s="184"/>
      <c r="H570" s="184"/>
      <c r="I570" s="184"/>
      <c r="J570" s="184"/>
      <c r="K570" s="184"/>
      <c r="L570" s="184"/>
      <c r="M570" s="184"/>
      <c r="N570" s="184"/>
      <c r="O570" s="184"/>
      <c r="P570" s="184"/>
      <c r="Q570" s="184"/>
      <c r="R570" s="36">
        <v>1605</v>
      </c>
      <c r="S570" s="317"/>
      <c r="T570" s="317"/>
      <c r="U570" s="317"/>
      <c r="V570" s="317"/>
      <c r="W570" s="317"/>
      <c r="X570" s="53" t="s">
        <v>10</v>
      </c>
    </row>
    <row r="571" spans="1:24" s="4" customFormat="1" ht="15.75" customHeight="1" x14ac:dyDescent="0.25">
      <c r="A571" s="20"/>
      <c r="B571" s="183" t="s">
        <v>479</v>
      </c>
      <c r="C571" s="184"/>
      <c r="D571" s="184"/>
      <c r="E571" s="184"/>
      <c r="F571" s="184"/>
      <c r="G571" s="184"/>
      <c r="H571" s="184"/>
      <c r="I571" s="184"/>
      <c r="J571" s="184"/>
      <c r="K571" s="184"/>
      <c r="L571" s="184"/>
      <c r="M571" s="184"/>
      <c r="N571" s="184"/>
      <c r="O571" s="184"/>
      <c r="P571" s="184"/>
      <c r="Q571" s="184"/>
      <c r="R571" s="36">
        <v>1606</v>
      </c>
      <c r="S571" s="317"/>
      <c r="T571" s="317"/>
      <c r="U571" s="317"/>
      <c r="V571" s="317"/>
      <c r="W571" s="317"/>
      <c r="X571" s="53" t="s">
        <v>10</v>
      </c>
    </row>
    <row r="572" spans="1:24" s="4" customFormat="1" ht="15.75" customHeight="1" x14ac:dyDescent="0.25">
      <c r="A572" s="20"/>
      <c r="B572" s="183" t="s">
        <v>351</v>
      </c>
      <c r="C572" s="184"/>
      <c r="D572" s="184"/>
      <c r="E572" s="184"/>
      <c r="F572" s="184"/>
      <c r="G572" s="184"/>
      <c r="H572" s="184"/>
      <c r="I572" s="184"/>
      <c r="J572" s="184"/>
      <c r="K572" s="184"/>
      <c r="L572" s="184"/>
      <c r="M572" s="184"/>
      <c r="N572" s="184"/>
      <c r="O572" s="184"/>
      <c r="P572" s="184"/>
      <c r="Q572" s="184"/>
      <c r="R572" s="36">
        <v>1607</v>
      </c>
      <c r="S572" s="317"/>
      <c r="T572" s="317"/>
      <c r="U572" s="317"/>
      <c r="V572" s="317"/>
      <c r="W572" s="317"/>
      <c r="X572" s="53" t="s">
        <v>10</v>
      </c>
    </row>
    <row r="573" spans="1:24" s="4" customFormat="1" ht="15.75" customHeight="1" x14ac:dyDescent="0.25">
      <c r="A573" s="20"/>
      <c r="B573" s="183" t="s">
        <v>549</v>
      </c>
      <c r="C573" s="184"/>
      <c r="D573" s="184"/>
      <c r="E573" s="184"/>
      <c r="F573" s="184"/>
      <c r="G573" s="184"/>
      <c r="H573" s="184"/>
      <c r="I573" s="184"/>
      <c r="J573" s="184"/>
      <c r="K573" s="184"/>
      <c r="L573" s="184"/>
      <c r="M573" s="184"/>
      <c r="N573" s="184"/>
      <c r="O573" s="184"/>
      <c r="P573" s="184"/>
      <c r="Q573" s="184"/>
      <c r="R573" s="36">
        <v>1608</v>
      </c>
      <c r="S573" s="317"/>
      <c r="T573" s="317"/>
      <c r="U573" s="317"/>
      <c r="V573" s="317"/>
      <c r="W573" s="317"/>
      <c r="X573" s="53" t="s">
        <v>10</v>
      </c>
    </row>
    <row r="574" spans="1:24" s="4" customFormat="1" ht="15.75" customHeight="1" x14ac:dyDescent="0.25">
      <c r="A574" s="20"/>
      <c r="B574" s="183" t="s">
        <v>550</v>
      </c>
      <c r="C574" s="184"/>
      <c r="D574" s="184"/>
      <c r="E574" s="184"/>
      <c r="F574" s="184"/>
      <c r="G574" s="184"/>
      <c r="H574" s="184"/>
      <c r="I574" s="184"/>
      <c r="J574" s="184"/>
      <c r="K574" s="184"/>
      <c r="L574" s="184"/>
      <c r="M574" s="184"/>
      <c r="N574" s="184"/>
      <c r="O574" s="184"/>
      <c r="P574" s="184"/>
      <c r="Q574" s="184"/>
      <c r="R574" s="36">
        <v>1609</v>
      </c>
      <c r="S574" s="317"/>
      <c r="T574" s="317"/>
      <c r="U574" s="317"/>
      <c r="V574" s="317"/>
      <c r="W574" s="317"/>
      <c r="X574" s="53" t="s">
        <v>10</v>
      </c>
    </row>
    <row r="575" spans="1:24" s="4" customFormat="1" ht="15.75" customHeight="1" x14ac:dyDescent="0.25">
      <c r="A575" s="20"/>
      <c r="B575" s="289" t="s">
        <v>551</v>
      </c>
      <c r="C575" s="290"/>
      <c r="D575" s="290"/>
      <c r="E575" s="290"/>
      <c r="F575" s="290"/>
      <c r="G575" s="290"/>
      <c r="H575" s="290"/>
      <c r="I575" s="290"/>
      <c r="J575" s="290"/>
      <c r="K575" s="290"/>
      <c r="L575" s="290"/>
      <c r="M575" s="290"/>
      <c r="N575" s="290"/>
      <c r="O575" s="290"/>
      <c r="P575" s="290"/>
      <c r="Q575" s="290"/>
      <c r="R575" s="131">
        <v>1610</v>
      </c>
      <c r="S575" s="319"/>
      <c r="T575" s="319"/>
      <c r="U575" s="319"/>
      <c r="V575" s="319"/>
      <c r="W575" s="319"/>
      <c r="X575" s="132" t="s">
        <v>33</v>
      </c>
    </row>
    <row r="576" spans="1:24" s="4" customFormat="1" ht="22.5" customHeight="1" x14ac:dyDescent="0.25">
      <c r="A576" s="20"/>
      <c r="B576" s="183" t="s">
        <v>483</v>
      </c>
      <c r="C576" s="184"/>
      <c r="D576" s="184"/>
      <c r="E576" s="184"/>
      <c r="F576" s="184"/>
      <c r="G576" s="184"/>
      <c r="H576" s="184"/>
      <c r="I576" s="184"/>
      <c r="J576" s="184"/>
      <c r="K576" s="184"/>
      <c r="L576" s="184"/>
      <c r="M576" s="184"/>
      <c r="N576" s="184"/>
      <c r="O576" s="184"/>
      <c r="P576" s="184"/>
      <c r="Q576" s="184"/>
      <c r="R576" s="36">
        <v>1611</v>
      </c>
      <c r="S576" s="300"/>
      <c r="T576" s="300"/>
      <c r="U576" s="300"/>
      <c r="V576" s="300"/>
      <c r="W576" s="300"/>
      <c r="X576" s="52" t="s">
        <v>29</v>
      </c>
    </row>
    <row r="577" spans="1:24" s="4" customFormat="1" ht="15.75" customHeight="1" x14ac:dyDescent="0.25">
      <c r="A577" s="20"/>
      <c r="B577" s="183" t="s">
        <v>484</v>
      </c>
      <c r="C577" s="184"/>
      <c r="D577" s="184"/>
      <c r="E577" s="184"/>
      <c r="F577" s="184"/>
      <c r="G577" s="184"/>
      <c r="H577" s="184"/>
      <c r="I577" s="184"/>
      <c r="J577" s="184"/>
      <c r="K577" s="184"/>
      <c r="L577" s="184"/>
      <c r="M577" s="184"/>
      <c r="N577" s="184"/>
      <c r="O577" s="184"/>
      <c r="P577" s="184"/>
      <c r="Q577" s="184"/>
      <c r="R577" s="36">
        <v>1612</v>
      </c>
      <c r="S577" s="300"/>
      <c r="T577" s="300"/>
      <c r="U577" s="300"/>
      <c r="V577" s="300"/>
      <c r="W577" s="300"/>
      <c r="X577" s="52" t="s">
        <v>29</v>
      </c>
    </row>
    <row r="578" spans="1:24" s="4" customFormat="1" ht="15.75" customHeight="1" x14ac:dyDescent="0.25">
      <c r="A578" s="20"/>
      <c r="B578" s="183" t="s">
        <v>485</v>
      </c>
      <c r="C578" s="184"/>
      <c r="D578" s="184"/>
      <c r="E578" s="184"/>
      <c r="F578" s="184"/>
      <c r="G578" s="184"/>
      <c r="H578" s="184"/>
      <c r="I578" s="184"/>
      <c r="J578" s="184"/>
      <c r="K578" s="184"/>
      <c r="L578" s="184"/>
      <c r="M578" s="184"/>
      <c r="N578" s="184"/>
      <c r="O578" s="184"/>
      <c r="P578" s="184"/>
      <c r="Q578" s="184"/>
      <c r="R578" s="36">
        <v>1613</v>
      </c>
      <c r="S578" s="300"/>
      <c r="T578" s="300"/>
      <c r="U578" s="300"/>
      <c r="V578" s="300"/>
      <c r="W578" s="300"/>
      <c r="X578" s="52" t="s">
        <v>29</v>
      </c>
    </row>
    <row r="579" spans="1:24" s="4" customFormat="1" ht="15.75" customHeight="1" x14ac:dyDescent="0.25">
      <c r="A579" s="20"/>
      <c r="B579" s="183" t="s">
        <v>486</v>
      </c>
      <c r="C579" s="184"/>
      <c r="D579" s="184"/>
      <c r="E579" s="184"/>
      <c r="F579" s="184"/>
      <c r="G579" s="184"/>
      <c r="H579" s="184"/>
      <c r="I579" s="184"/>
      <c r="J579" s="184"/>
      <c r="K579" s="184"/>
      <c r="L579" s="184"/>
      <c r="M579" s="184"/>
      <c r="N579" s="184"/>
      <c r="O579" s="184"/>
      <c r="P579" s="184"/>
      <c r="Q579" s="184"/>
      <c r="R579" s="36">
        <v>1614</v>
      </c>
      <c r="S579" s="300"/>
      <c r="T579" s="300"/>
      <c r="U579" s="300"/>
      <c r="V579" s="300"/>
      <c r="W579" s="300"/>
      <c r="X579" s="52" t="s">
        <v>29</v>
      </c>
    </row>
    <row r="580" spans="1:24" s="4" customFormat="1" ht="15.75" customHeight="1" x14ac:dyDescent="0.25">
      <c r="A580" s="20"/>
      <c r="B580" s="183" t="s">
        <v>552</v>
      </c>
      <c r="C580" s="184"/>
      <c r="D580" s="184"/>
      <c r="E580" s="184"/>
      <c r="F580" s="184"/>
      <c r="G580" s="184"/>
      <c r="H580" s="184"/>
      <c r="I580" s="184"/>
      <c r="J580" s="184"/>
      <c r="K580" s="184"/>
      <c r="L580" s="184"/>
      <c r="M580" s="184"/>
      <c r="N580" s="184"/>
      <c r="O580" s="184"/>
      <c r="P580" s="184"/>
      <c r="Q580" s="184"/>
      <c r="R580" s="36">
        <v>1820</v>
      </c>
      <c r="S580" s="300"/>
      <c r="T580" s="300"/>
      <c r="U580" s="300"/>
      <c r="V580" s="300"/>
      <c r="W580" s="300"/>
      <c r="X580" s="52" t="s">
        <v>29</v>
      </c>
    </row>
    <row r="581" spans="1:24" s="4" customFormat="1" ht="15.75" customHeight="1" x14ac:dyDescent="0.25">
      <c r="A581" s="20"/>
      <c r="B581" s="183" t="s">
        <v>488</v>
      </c>
      <c r="C581" s="184"/>
      <c r="D581" s="184"/>
      <c r="E581" s="184"/>
      <c r="F581" s="184"/>
      <c r="G581" s="184"/>
      <c r="H581" s="184"/>
      <c r="I581" s="184"/>
      <c r="J581" s="184"/>
      <c r="K581" s="184"/>
      <c r="L581" s="184"/>
      <c r="M581" s="184"/>
      <c r="N581" s="184"/>
      <c r="O581" s="184"/>
      <c r="P581" s="184"/>
      <c r="Q581" s="184"/>
      <c r="R581" s="36">
        <v>1615</v>
      </c>
      <c r="S581" s="300"/>
      <c r="T581" s="300"/>
      <c r="U581" s="300"/>
      <c r="V581" s="300"/>
      <c r="W581" s="300"/>
      <c r="X581" s="52" t="s">
        <v>29</v>
      </c>
    </row>
    <row r="582" spans="1:24" s="4" customFormat="1" ht="15.75" customHeight="1" x14ac:dyDescent="0.25">
      <c r="A582" s="20"/>
      <c r="B582" s="183" t="s">
        <v>489</v>
      </c>
      <c r="C582" s="184"/>
      <c r="D582" s="184"/>
      <c r="E582" s="184"/>
      <c r="F582" s="184"/>
      <c r="G582" s="184"/>
      <c r="H582" s="184"/>
      <c r="I582" s="184"/>
      <c r="J582" s="184"/>
      <c r="K582" s="184"/>
      <c r="L582" s="184"/>
      <c r="M582" s="184"/>
      <c r="N582" s="184"/>
      <c r="O582" s="184"/>
      <c r="P582" s="184"/>
      <c r="Q582" s="184"/>
      <c r="R582" s="36">
        <v>1616</v>
      </c>
      <c r="S582" s="300"/>
      <c r="T582" s="300"/>
      <c r="U582" s="300"/>
      <c r="V582" s="300"/>
      <c r="W582" s="300"/>
      <c r="X582" s="52" t="s">
        <v>29</v>
      </c>
    </row>
    <row r="583" spans="1:24" s="4" customFormat="1" ht="15.75" customHeight="1" x14ac:dyDescent="0.25">
      <c r="A583" s="20"/>
      <c r="B583" s="183" t="s">
        <v>490</v>
      </c>
      <c r="C583" s="184"/>
      <c r="D583" s="184"/>
      <c r="E583" s="184"/>
      <c r="F583" s="184"/>
      <c r="G583" s="184"/>
      <c r="H583" s="184"/>
      <c r="I583" s="184"/>
      <c r="J583" s="184"/>
      <c r="K583" s="184"/>
      <c r="L583" s="184"/>
      <c r="M583" s="184"/>
      <c r="N583" s="184"/>
      <c r="O583" s="184"/>
      <c r="P583" s="184"/>
      <c r="Q583" s="184"/>
      <c r="R583" s="36">
        <v>1617</v>
      </c>
      <c r="S583" s="300"/>
      <c r="T583" s="300"/>
      <c r="U583" s="300"/>
      <c r="V583" s="300"/>
      <c r="W583" s="300"/>
      <c r="X583" s="52" t="s">
        <v>29</v>
      </c>
    </row>
    <row r="584" spans="1:24" s="4" customFormat="1" ht="15.75" customHeight="1" x14ac:dyDescent="0.25">
      <c r="A584" s="20"/>
      <c r="B584" s="183" t="s">
        <v>491</v>
      </c>
      <c r="C584" s="184"/>
      <c r="D584" s="184"/>
      <c r="E584" s="184"/>
      <c r="F584" s="184"/>
      <c r="G584" s="184"/>
      <c r="H584" s="184"/>
      <c r="I584" s="184"/>
      <c r="J584" s="184"/>
      <c r="K584" s="184"/>
      <c r="L584" s="184"/>
      <c r="M584" s="184"/>
      <c r="N584" s="184"/>
      <c r="O584" s="184"/>
      <c r="P584" s="184"/>
      <c r="Q584" s="184"/>
      <c r="R584" s="36">
        <v>1618</v>
      </c>
      <c r="S584" s="300"/>
      <c r="T584" s="300"/>
      <c r="U584" s="300"/>
      <c r="V584" s="300"/>
      <c r="W584" s="300"/>
      <c r="X584" s="52" t="s">
        <v>29</v>
      </c>
    </row>
    <row r="585" spans="1:24" s="4" customFormat="1" ht="15.75" customHeight="1" x14ac:dyDescent="0.25">
      <c r="A585" s="20"/>
      <c r="B585" s="183" t="s">
        <v>492</v>
      </c>
      <c r="C585" s="184"/>
      <c r="D585" s="184"/>
      <c r="E585" s="184"/>
      <c r="F585" s="184"/>
      <c r="G585" s="184"/>
      <c r="H585" s="184"/>
      <c r="I585" s="184"/>
      <c r="J585" s="184"/>
      <c r="K585" s="184"/>
      <c r="L585" s="184"/>
      <c r="M585" s="184"/>
      <c r="N585" s="184"/>
      <c r="O585" s="184"/>
      <c r="P585" s="184"/>
      <c r="Q585" s="184"/>
      <c r="R585" s="36">
        <v>1620</v>
      </c>
      <c r="S585" s="300"/>
      <c r="T585" s="300"/>
      <c r="U585" s="300"/>
      <c r="V585" s="300"/>
      <c r="W585" s="300"/>
      <c r="X585" s="52" t="s">
        <v>29</v>
      </c>
    </row>
    <row r="586" spans="1:24" s="4" customFormat="1" ht="15.75" customHeight="1" x14ac:dyDescent="0.25">
      <c r="A586" s="20"/>
      <c r="B586" s="183" t="s">
        <v>493</v>
      </c>
      <c r="C586" s="184"/>
      <c r="D586" s="184"/>
      <c r="E586" s="184"/>
      <c r="F586" s="184"/>
      <c r="G586" s="184"/>
      <c r="H586" s="184"/>
      <c r="I586" s="184"/>
      <c r="J586" s="184"/>
      <c r="K586" s="184"/>
      <c r="L586" s="184"/>
      <c r="M586" s="184"/>
      <c r="N586" s="184"/>
      <c r="O586" s="184"/>
      <c r="P586" s="184"/>
      <c r="Q586" s="184"/>
      <c r="R586" s="36">
        <v>1621</v>
      </c>
      <c r="S586" s="300"/>
      <c r="T586" s="300"/>
      <c r="U586" s="300"/>
      <c r="V586" s="300"/>
      <c r="W586" s="300"/>
      <c r="X586" s="52" t="s">
        <v>29</v>
      </c>
    </row>
    <row r="587" spans="1:24" s="4" customFormat="1" ht="15.75" customHeight="1" x14ac:dyDescent="0.25">
      <c r="A587" s="20"/>
      <c r="B587" s="183" t="s">
        <v>496</v>
      </c>
      <c r="C587" s="184"/>
      <c r="D587" s="184"/>
      <c r="E587" s="184"/>
      <c r="F587" s="184"/>
      <c r="G587" s="184"/>
      <c r="H587" s="184"/>
      <c r="I587" s="184"/>
      <c r="J587" s="184"/>
      <c r="K587" s="184"/>
      <c r="L587" s="184"/>
      <c r="M587" s="184"/>
      <c r="N587" s="184"/>
      <c r="O587" s="184"/>
      <c r="P587" s="184"/>
      <c r="Q587" s="184"/>
      <c r="R587" s="36">
        <v>1622</v>
      </c>
      <c r="S587" s="300"/>
      <c r="T587" s="300"/>
      <c r="U587" s="300"/>
      <c r="V587" s="300"/>
      <c r="W587" s="300"/>
      <c r="X587" s="52" t="s">
        <v>29</v>
      </c>
    </row>
    <row r="588" spans="1:24" s="4" customFormat="1" ht="15.75" customHeight="1" x14ac:dyDescent="0.25">
      <c r="A588" s="20"/>
      <c r="B588" s="183" t="s">
        <v>497</v>
      </c>
      <c r="C588" s="184"/>
      <c r="D588" s="184"/>
      <c r="E588" s="184"/>
      <c r="F588" s="184"/>
      <c r="G588" s="184"/>
      <c r="H588" s="184"/>
      <c r="I588" s="184"/>
      <c r="J588" s="184"/>
      <c r="K588" s="184"/>
      <c r="L588" s="184"/>
      <c r="M588" s="184"/>
      <c r="N588" s="184"/>
      <c r="O588" s="184"/>
      <c r="P588" s="184"/>
      <c r="Q588" s="184"/>
      <c r="R588" s="36">
        <v>1623</v>
      </c>
      <c r="S588" s="300"/>
      <c r="T588" s="300"/>
      <c r="U588" s="300"/>
      <c r="V588" s="300"/>
      <c r="W588" s="300"/>
      <c r="X588" s="52" t="s">
        <v>29</v>
      </c>
    </row>
    <row r="589" spans="1:24" s="4" customFormat="1" ht="15.75" customHeight="1" x14ac:dyDescent="0.25">
      <c r="A589" s="20"/>
      <c r="B589" s="183" t="s">
        <v>500</v>
      </c>
      <c r="C589" s="184"/>
      <c r="D589" s="184"/>
      <c r="E589" s="184"/>
      <c r="F589" s="184"/>
      <c r="G589" s="184"/>
      <c r="H589" s="184"/>
      <c r="I589" s="184"/>
      <c r="J589" s="184"/>
      <c r="K589" s="184"/>
      <c r="L589" s="184"/>
      <c r="M589" s="184"/>
      <c r="N589" s="184"/>
      <c r="O589" s="184"/>
      <c r="P589" s="184"/>
      <c r="Q589" s="184"/>
      <c r="R589" s="36">
        <v>1624</v>
      </c>
      <c r="S589" s="300"/>
      <c r="T589" s="300"/>
      <c r="U589" s="300"/>
      <c r="V589" s="300"/>
      <c r="W589" s="300"/>
      <c r="X589" s="52" t="s">
        <v>29</v>
      </c>
    </row>
    <row r="590" spans="1:24" s="4" customFormat="1" ht="15.75" customHeight="1" x14ac:dyDescent="0.25">
      <c r="A590" s="20"/>
      <c r="B590" s="183" t="s">
        <v>501</v>
      </c>
      <c r="C590" s="184"/>
      <c r="D590" s="184"/>
      <c r="E590" s="184"/>
      <c r="F590" s="184"/>
      <c r="G590" s="184"/>
      <c r="H590" s="184"/>
      <c r="I590" s="184"/>
      <c r="J590" s="184"/>
      <c r="K590" s="184"/>
      <c r="L590" s="184"/>
      <c r="M590" s="184"/>
      <c r="N590" s="184"/>
      <c r="O590" s="184"/>
      <c r="P590" s="184"/>
      <c r="Q590" s="184"/>
      <c r="R590" s="36">
        <v>1625</v>
      </c>
      <c r="S590" s="300"/>
      <c r="T590" s="300"/>
      <c r="U590" s="300"/>
      <c r="V590" s="300"/>
      <c r="W590" s="300"/>
      <c r="X590" s="52" t="s">
        <v>29</v>
      </c>
    </row>
    <row r="591" spans="1:24" s="4" customFormat="1" ht="15.75" customHeight="1" x14ac:dyDescent="0.25">
      <c r="A591" s="20"/>
      <c r="B591" s="183" t="s">
        <v>553</v>
      </c>
      <c r="C591" s="184"/>
      <c r="D591" s="184"/>
      <c r="E591" s="184"/>
      <c r="F591" s="184"/>
      <c r="G591" s="184"/>
      <c r="H591" s="184"/>
      <c r="I591" s="184"/>
      <c r="J591" s="184"/>
      <c r="K591" s="184"/>
      <c r="L591" s="184"/>
      <c r="M591" s="184"/>
      <c r="N591" s="184"/>
      <c r="O591" s="184"/>
      <c r="P591" s="184"/>
      <c r="Q591" s="184"/>
      <c r="R591" s="36">
        <v>1626</v>
      </c>
      <c r="S591" s="300"/>
      <c r="T591" s="300"/>
      <c r="U591" s="300"/>
      <c r="V591" s="300"/>
      <c r="W591" s="300"/>
      <c r="X591" s="52" t="s">
        <v>29</v>
      </c>
    </row>
    <row r="592" spans="1:24" s="4" customFormat="1" ht="15.75" customHeight="1" x14ac:dyDescent="0.25">
      <c r="A592" s="20"/>
      <c r="B592" s="183" t="s">
        <v>554</v>
      </c>
      <c r="C592" s="184"/>
      <c r="D592" s="184"/>
      <c r="E592" s="184"/>
      <c r="F592" s="184"/>
      <c r="G592" s="184"/>
      <c r="H592" s="184"/>
      <c r="I592" s="184"/>
      <c r="J592" s="184"/>
      <c r="K592" s="184"/>
      <c r="L592" s="184"/>
      <c r="M592" s="184"/>
      <c r="N592" s="184"/>
      <c r="O592" s="184"/>
      <c r="P592" s="184"/>
      <c r="Q592" s="184"/>
      <c r="R592" s="36">
        <v>1627</v>
      </c>
      <c r="S592" s="300"/>
      <c r="T592" s="300"/>
      <c r="U592" s="300"/>
      <c r="V592" s="300"/>
      <c r="W592" s="300"/>
      <c r="X592" s="52" t="s">
        <v>29</v>
      </c>
    </row>
    <row r="593" spans="1:24" s="4" customFormat="1" ht="15.75" customHeight="1" x14ac:dyDescent="0.25">
      <c r="A593" s="20"/>
      <c r="B593" s="183" t="s">
        <v>504</v>
      </c>
      <c r="C593" s="184"/>
      <c r="D593" s="184"/>
      <c r="E593" s="184"/>
      <c r="F593" s="184"/>
      <c r="G593" s="184"/>
      <c r="H593" s="184"/>
      <c r="I593" s="184"/>
      <c r="J593" s="184"/>
      <c r="K593" s="184"/>
      <c r="L593" s="184"/>
      <c r="M593" s="184"/>
      <c r="N593" s="184"/>
      <c r="O593" s="184"/>
      <c r="P593" s="184"/>
      <c r="Q593" s="184"/>
      <c r="R593" s="36">
        <v>1628</v>
      </c>
      <c r="S593" s="300"/>
      <c r="T593" s="300"/>
      <c r="U593" s="300"/>
      <c r="V593" s="300"/>
      <c r="W593" s="300"/>
      <c r="X593" s="52" t="s">
        <v>29</v>
      </c>
    </row>
    <row r="594" spans="1:24" s="4" customFormat="1" ht="15.75" customHeight="1" x14ac:dyDescent="0.25">
      <c r="A594" s="20"/>
      <c r="B594" s="289" t="s">
        <v>555</v>
      </c>
      <c r="C594" s="290"/>
      <c r="D594" s="290"/>
      <c r="E594" s="290"/>
      <c r="F594" s="290"/>
      <c r="G594" s="290"/>
      <c r="H594" s="290"/>
      <c r="I594" s="290"/>
      <c r="J594" s="290"/>
      <c r="K594" s="290"/>
      <c r="L594" s="290"/>
      <c r="M594" s="290"/>
      <c r="N594" s="290"/>
      <c r="O594" s="290"/>
      <c r="P594" s="290"/>
      <c r="Q594" s="290"/>
      <c r="R594" s="131">
        <v>1629</v>
      </c>
      <c r="S594" s="319"/>
      <c r="T594" s="319"/>
      <c r="U594" s="319"/>
      <c r="V594" s="319"/>
      <c r="W594" s="319"/>
      <c r="X594" s="132" t="s">
        <v>33</v>
      </c>
    </row>
    <row r="595" spans="1:24" s="4" customFormat="1" ht="26.45" customHeight="1" thickBot="1" x14ac:dyDescent="0.3">
      <c r="A595" s="20"/>
      <c r="B595" s="297" t="s">
        <v>556</v>
      </c>
      <c r="C595" s="298"/>
      <c r="D595" s="298"/>
      <c r="E595" s="298"/>
      <c r="F595" s="298"/>
      <c r="G595" s="298"/>
      <c r="H595" s="298"/>
      <c r="I595" s="298"/>
      <c r="J595" s="298"/>
      <c r="K595" s="298"/>
      <c r="L595" s="298"/>
      <c r="M595" s="298"/>
      <c r="N595" s="298"/>
      <c r="O595" s="298"/>
      <c r="P595" s="298"/>
      <c r="Q595" s="298"/>
      <c r="R595" s="133">
        <v>1630</v>
      </c>
      <c r="S595" s="299"/>
      <c r="T595" s="299"/>
      <c r="U595" s="299"/>
      <c r="V595" s="299"/>
      <c r="W595" s="299"/>
      <c r="X595" s="134" t="s">
        <v>33</v>
      </c>
    </row>
    <row r="596" spans="1:24" s="2" customFormat="1" ht="15.75" thickBot="1" x14ac:dyDescent="0.3">
      <c r="A596"/>
    </row>
    <row r="597" spans="1:24" s="2" customFormat="1" ht="14.45" customHeight="1" x14ac:dyDescent="0.25">
      <c r="A597"/>
      <c r="B597" s="328" t="s">
        <v>557</v>
      </c>
      <c r="C597" s="314"/>
      <c r="D597" s="314"/>
      <c r="E597" s="314"/>
      <c r="F597" s="314"/>
      <c r="G597" s="314"/>
      <c r="H597" s="314"/>
      <c r="I597" s="314"/>
      <c r="J597" s="314"/>
      <c r="K597" s="314"/>
      <c r="L597" s="314"/>
      <c r="M597" s="314"/>
      <c r="N597" s="314"/>
      <c r="O597" s="314"/>
      <c r="P597" s="314"/>
      <c r="Q597" s="314"/>
      <c r="R597" s="314"/>
      <c r="S597" s="314"/>
      <c r="T597" s="314"/>
      <c r="U597" s="314"/>
      <c r="V597" s="314"/>
      <c r="W597" s="314"/>
      <c r="X597" s="329"/>
    </row>
    <row r="598" spans="1:24" s="2" customFormat="1" ht="15.75" thickBot="1" x14ac:dyDescent="0.3">
      <c r="A598"/>
      <c r="B598" s="330"/>
      <c r="C598" s="316"/>
      <c r="D598" s="316"/>
      <c r="E598" s="316"/>
      <c r="F598" s="316"/>
      <c r="G598" s="316"/>
      <c r="H598" s="316"/>
      <c r="I598" s="316"/>
      <c r="J598" s="316"/>
      <c r="K598" s="316"/>
      <c r="L598" s="316"/>
      <c r="M598" s="316"/>
      <c r="N598" s="316"/>
      <c r="O598" s="316"/>
      <c r="P598" s="316"/>
      <c r="Q598" s="316"/>
      <c r="R598" s="316"/>
      <c r="S598" s="316"/>
      <c r="T598" s="316"/>
      <c r="U598" s="316"/>
      <c r="V598" s="316"/>
      <c r="W598" s="316"/>
      <c r="X598" s="331"/>
    </row>
    <row r="599" spans="1:24" s="2" customFormat="1" x14ac:dyDescent="0.25">
      <c r="A599"/>
      <c r="B599" s="185" t="s">
        <v>518</v>
      </c>
      <c r="C599" s="186"/>
      <c r="D599" s="186"/>
      <c r="E599" s="186"/>
      <c r="F599" s="186"/>
      <c r="G599" s="186"/>
      <c r="H599" s="186"/>
      <c r="I599" s="186"/>
      <c r="J599" s="186"/>
      <c r="K599" s="186"/>
      <c r="L599" s="186"/>
      <c r="M599" s="186"/>
      <c r="N599" s="186"/>
      <c r="O599" s="186"/>
      <c r="P599" s="186"/>
      <c r="Q599" s="186"/>
      <c r="R599" s="49">
        <v>1580</v>
      </c>
      <c r="S599" s="336"/>
      <c r="T599" s="336"/>
      <c r="U599" s="336"/>
      <c r="V599" s="336"/>
      <c r="W599" s="336"/>
      <c r="X599" s="51" t="s">
        <v>10</v>
      </c>
    </row>
    <row r="600" spans="1:24" s="2" customFormat="1" x14ac:dyDescent="0.25">
      <c r="A600"/>
      <c r="B600" s="183" t="s">
        <v>519</v>
      </c>
      <c r="C600" s="184"/>
      <c r="D600" s="184"/>
      <c r="E600" s="184"/>
      <c r="F600" s="184"/>
      <c r="G600" s="184"/>
      <c r="H600" s="184"/>
      <c r="I600" s="184"/>
      <c r="J600" s="184"/>
      <c r="K600" s="184"/>
      <c r="L600" s="184"/>
      <c r="M600" s="184"/>
      <c r="N600" s="184"/>
      <c r="O600" s="184"/>
      <c r="P600" s="184"/>
      <c r="Q600" s="184"/>
      <c r="R600" s="36">
        <v>1582</v>
      </c>
      <c r="S600" s="193"/>
      <c r="T600" s="193"/>
      <c r="U600" s="193"/>
      <c r="V600" s="193"/>
      <c r="W600" s="193"/>
      <c r="X600" s="52" t="s">
        <v>29</v>
      </c>
    </row>
    <row r="601" spans="1:24" s="2" customFormat="1" x14ac:dyDescent="0.25">
      <c r="A601"/>
      <c r="B601" s="183" t="s">
        <v>558</v>
      </c>
      <c r="C601" s="184"/>
      <c r="D601" s="184"/>
      <c r="E601" s="184"/>
      <c r="F601" s="184"/>
      <c r="G601" s="184"/>
      <c r="H601" s="184"/>
      <c r="I601" s="184"/>
      <c r="J601" s="184"/>
      <c r="K601" s="184"/>
      <c r="L601" s="184"/>
      <c r="M601" s="184"/>
      <c r="N601" s="184"/>
      <c r="O601" s="184"/>
      <c r="P601" s="184"/>
      <c r="Q601" s="184"/>
      <c r="R601" s="36">
        <v>1573</v>
      </c>
      <c r="S601" s="191"/>
      <c r="T601" s="191"/>
      <c r="U601" s="191"/>
      <c r="V601" s="191"/>
      <c r="W601" s="191"/>
      <c r="X601" s="53" t="s">
        <v>10</v>
      </c>
    </row>
    <row r="602" spans="1:24" s="2" customFormat="1" x14ac:dyDescent="0.25">
      <c r="A602"/>
      <c r="B602" s="183" t="s">
        <v>521</v>
      </c>
      <c r="C602" s="184"/>
      <c r="D602" s="184"/>
      <c r="E602" s="184"/>
      <c r="F602" s="184"/>
      <c r="G602" s="184"/>
      <c r="H602" s="184"/>
      <c r="I602" s="184"/>
      <c r="J602" s="184"/>
      <c r="K602" s="184"/>
      <c r="L602" s="184"/>
      <c r="M602" s="184"/>
      <c r="N602" s="184"/>
      <c r="O602" s="184"/>
      <c r="P602" s="184"/>
      <c r="Q602" s="184"/>
      <c r="R602" s="36">
        <v>1574</v>
      </c>
      <c r="S602" s="191"/>
      <c r="T602" s="191"/>
      <c r="U602" s="191"/>
      <c r="V602" s="191"/>
      <c r="W602" s="191"/>
      <c r="X602" s="53" t="s">
        <v>10</v>
      </c>
    </row>
    <row r="603" spans="1:24" s="2" customFormat="1" x14ac:dyDescent="0.25">
      <c r="A603"/>
      <c r="B603" s="183" t="s">
        <v>522</v>
      </c>
      <c r="C603" s="184"/>
      <c r="D603" s="184"/>
      <c r="E603" s="184"/>
      <c r="F603" s="184"/>
      <c r="G603" s="184"/>
      <c r="H603" s="184"/>
      <c r="I603" s="184"/>
      <c r="J603" s="184"/>
      <c r="K603" s="184"/>
      <c r="L603" s="184"/>
      <c r="M603" s="184"/>
      <c r="N603" s="184"/>
      <c r="O603" s="184"/>
      <c r="P603" s="184"/>
      <c r="Q603" s="184"/>
      <c r="R603" s="36">
        <v>1575</v>
      </c>
      <c r="S603" s="193"/>
      <c r="T603" s="193"/>
      <c r="U603" s="193"/>
      <c r="V603" s="193"/>
      <c r="W603" s="193"/>
      <c r="X603" s="52" t="s">
        <v>29</v>
      </c>
    </row>
    <row r="604" spans="1:24" s="2" customFormat="1" x14ac:dyDescent="0.25">
      <c r="A604"/>
      <c r="B604" s="183" t="s">
        <v>559</v>
      </c>
      <c r="C604" s="184"/>
      <c r="D604" s="184"/>
      <c r="E604" s="184"/>
      <c r="F604" s="184"/>
      <c r="G604" s="184"/>
      <c r="H604" s="184"/>
      <c r="I604" s="184"/>
      <c r="J604" s="184"/>
      <c r="K604" s="184"/>
      <c r="L604" s="184"/>
      <c r="M604" s="184"/>
      <c r="N604" s="184"/>
      <c r="O604" s="184"/>
      <c r="P604" s="184"/>
      <c r="Q604" s="184"/>
      <c r="R604" s="36">
        <v>1712</v>
      </c>
      <c r="S604" s="191"/>
      <c r="T604" s="191"/>
      <c r="U604" s="191"/>
      <c r="V604" s="191"/>
      <c r="W604" s="191"/>
      <c r="X604" s="53" t="s">
        <v>10</v>
      </c>
    </row>
    <row r="605" spans="1:24" s="2" customFormat="1" x14ac:dyDescent="0.25">
      <c r="A605"/>
      <c r="B605" s="183" t="s">
        <v>560</v>
      </c>
      <c r="C605" s="184"/>
      <c r="D605" s="184"/>
      <c r="E605" s="184"/>
      <c r="F605" s="184"/>
      <c r="G605" s="184"/>
      <c r="H605" s="184"/>
      <c r="I605" s="184"/>
      <c r="J605" s="184"/>
      <c r="K605" s="184"/>
      <c r="L605" s="184"/>
      <c r="M605" s="184"/>
      <c r="N605" s="184"/>
      <c r="O605" s="184"/>
      <c r="P605" s="184"/>
      <c r="Q605" s="184"/>
      <c r="R605" s="36">
        <v>1713</v>
      </c>
      <c r="S605" s="193"/>
      <c r="T605" s="193"/>
      <c r="U605" s="193"/>
      <c r="V605" s="193"/>
      <c r="W605" s="193"/>
      <c r="X605" s="52" t="s">
        <v>29</v>
      </c>
    </row>
    <row r="606" spans="1:24" s="2" customFormat="1" x14ac:dyDescent="0.25">
      <c r="A606"/>
      <c r="B606" s="183" t="s">
        <v>503</v>
      </c>
      <c r="C606" s="184"/>
      <c r="D606" s="184"/>
      <c r="E606" s="184"/>
      <c r="F606" s="184"/>
      <c r="G606" s="184"/>
      <c r="H606" s="184"/>
      <c r="I606" s="184"/>
      <c r="J606" s="184"/>
      <c r="K606" s="184"/>
      <c r="L606" s="184"/>
      <c r="M606" s="184"/>
      <c r="N606" s="184"/>
      <c r="O606" s="184"/>
      <c r="P606" s="184"/>
      <c r="Q606" s="184"/>
      <c r="R606" s="36">
        <v>1714</v>
      </c>
      <c r="S606" s="191"/>
      <c r="T606" s="191"/>
      <c r="U606" s="191"/>
      <c r="V606" s="191"/>
      <c r="W606" s="191"/>
      <c r="X606" s="53" t="s">
        <v>10</v>
      </c>
    </row>
    <row r="607" spans="1:24" s="2" customFormat="1" x14ac:dyDescent="0.25">
      <c r="A607"/>
      <c r="B607" s="183" t="s">
        <v>524</v>
      </c>
      <c r="C607" s="184"/>
      <c r="D607" s="184"/>
      <c r="E607" s="184"/>
      <c r="F607" s="184"/>
      <c r="G607" s="184"/>
      <c r="H607" s="184"/>
      <c r="I607" s="184"/>
      <c r="J607" s="184"/>
      <c r="K607" s="184"/>
      <c r="L607" s="184"/>
      <c r="M607" s="184"/>
      <c r="N607" s="184"/>
      <c r="O607" s="184"/>
      <c r="P607" s="184"/>
      <c r="Q607" s="184"/>
      <c r="R607" s="36">
        <v>1576</v>
      </c>
      <c r="S607" s="193"/>
      <c r="T607" s="193"/>
      <c r="U607" s="193"/>
      <c r="V607" s="193"/>
      <c r="W607" s="193"/>
      <c r="X607" s="52" t="s">
        <v>29</v>
      </c>
    </row>
    <row r="608" spans="1:24" s="2" customFormat="1" x14ac:dyDescent="0.25">
      <c r="A608"/>
      <c r="B608" s="183" t="s">
        <v>549</v>
      </c>
      <c r="C608" s="184"/>
      <c r="D608" s="184"/>
      <c r="E608" s="184"/>
      <c r="F608" s="184"/>
      <c r="G608" s="184"/>
      <c r="H608" s="184"/>
      <c r="I608" s="184"/>
      <c r="J608" s="184"/>
      <c r="K608" s="184"/>
      <c r="L608" s="184"/>
      <c r="M608" s="184"/>
      <c r="N608" s="184"/>
      <c r="O608" s="184"/>
      <c r="P608" s="184"/>
      <c r="Q608" s="184"/>
      <c r="R608" s="36">
        <v>1715</v>
      </c>
      <c r="S608" s="193"/>
      <c r="T608" s="193"/>
      <c r="U608" s="193"/>
      <c r="V608" s="193"/>
      <c r="W608" s="193"/>
      <c r="X608" s="52" t="s">
        <v>29</v>
      </c>
    </row>
    <row r="609" spans="1:30" s="2" customFormat="1" x14ac:dyDescent="0.25">
      <c r="A609"/>
      <c r="B609" s="183" t="s">
        <v>561</v>
      </c>
      <c r="C609" s="184"/>
      <c r="D609" s="184"/>
      <c r="E609" s="184"/>
      <c r="F609" s="184"/>
      <c r="G609" s="184"/>
      <c r="H609" s="184"/>
      <c r="I609" s="184"/>
      <c r="J609" s="184"/>
      <c r="K609" s="184"/>
      <c r="L609" s="184"/>
      <c r="M609" s="184"/>
      <c r="N609" s="184"/>
      <c r="O609" s="184"/>
      <c r="P609" s="184"/>
      <c r="Q609" s="184"/>
      <c r="R609" s="36">
        <v>1577</v>
      </c>
      <c r="S609" s="193"/>
      <c r="T609" s="193"/>
      <c r="U609" s="193"/>
      <c r="V609" s="193"/>
      <c r="W609" s="193"/>
      <c r="X609" s="52" t="s">
        <v>29</v>
      </c>
    </row>
    <row r="610" spans="1:30" s="2" customFormat="1" x14ac:dyDescent="0.25">
      <c r="A610"/>
      <c r="B610" s="183" t="s">
        <v>562</v>
      </c>
      <c r="C610" s="184"/>
      <c r="D610" s="184"/>
      <c r="E610" s="184"/>
      <c r="F610" s="184"/>
      <c r="G610" s="184"/>
      <c r="H610" s="184"/>
      <c r="I610" s="184"/>
      <c r="J610" s="184"/>
      <c r="K610" s="184"/>
      <c r="L610" s="184"/>
      <c r="M610" s="184"/>
      <c r="N610" s="184"/>
      <c r="O610" s="184"/>
      <c r="P610" s="184"/>
      <c r="Q610" s="184"/>
      <c r="R610" s="36">
        <v>1716</v>
      </c>
      <c r="S610" s="193"/>
      <c r="T610" s="193"/>
      <c r="U610" s="193"/>
      <c r="V610" s="193"/>
      <c r="W610" s="193"/>
      <c r="X610" s="52" t="s">
        <v>29</v>
      </c>
    </row>
    <row r="611" spans="1:30" s="2" customFormat="1" x14ac:dyDescent="0.25">
      <c r="A611"/>
      <c r="B611" s="183" t="s">
        <v>563</v>
      </c>
      <c r="C611" s="184"/>
      <c r="D611" s="184"/>
      <c r="E611" s="184"/>
      <c r="F611" s="184"/>
      <c r="G611" s="184"/>
      <c r="H611" s="184"/>
      <c r="I611" s="184"/>
      <c r="J611" s="184"/>
      <c r="K611" s="184"/>
      <c r="L611" s="184"/>
      <c r="M611" s="184"/>
      <c r="N611" s="184"/>
      <c r="O611" s="184"/>
      <c r="P611" s="184"/>
      <c r="Q611" s="184"/>
      <c r="R611" s="36">
        <v>1578</v>
      </c>
      <c r="S611" s="193"/>
      <c r="T611" s="193"/>
      <c r="U611" s="193"/>
      <c r="V611" s="193"/>
      <c r="W611" s="193"/>
      <c r="X611" s="52" t="s">
        <v>29</v>
      </c>
    </row>
    <row r="612" spans="1:30" s="2" customFormat="1" x14ac:dyDescent="0.25">
      <c r="A612"/>
      <c r="B612" s="183" t="s">
        <v>427</v>
      </c>
      <c r="C612" s="184"/>
      <c r="D612" s="184"/>
      <c r="E612" s="184"/>
      <c r="F612" s="184"/>
      <c r="G612" s="184"/>
      <c r="H612" s="184"/>
      <c r="I612" s="184"/>
      <c r="J612" s="184"/>
      <c r="K612" s="184"/>
      <c r="L612" s="184"/>
      <c r="M612" s="184"/>
      <c r="N612" s="184"/>
      <c r="O612" s="184"/>
      <c r="P612" s="184"/>
      <c r="Q612" s="184"/>
      <c r="R612" s="36">
        <v>1579</v>
      </c>
      <c r="S612" s="193"/>
      <c r="T612" s="193"/>
      <c r="U612" s="193"/>
      <c r="V612" s="193"/>
      <c r="W612" s="193"/>
      <c r="X612" s="52" t="s">
        <v>29</v>
      </c>
    </row>
    <row r="613" spans="1:30" s="2" customFormat="1" x14ac:dyDescent="0.25">
      <c r="A613"/>
      <c r="B613" s="183" t="s">
        <v>430</v>
      </c>
      <c r="C613" s="184"/>
      <c r="D613" s="184"/>
      <c r="E613" s="184"/>
      <c r="F613" s="184"/>
      <c r="G613" s="184"/>
      <c r="H613" s="184"/>
      <c r="I613" s="184"/>
      <c r="J613" s="184"/>
      <c r="K613" s="184"/>
      <c r="L613" s="184"/>
      <c r="M613" s="184"/>
      <c r="N613" s="184"/>
      <c r="O613" s="184"/>
      <c r="P613" s="184"/>
      <c r="Q613" s="184"/>
      <c r="R613" s="36">
        <v>1584</v>
      </c>
      <c r="S613" s="191"/>
      <c r="T613" s="191"/>
      <c r="U613" s="191"/>
      <c r="V613" s="191"/>
      <c r="W613" s="191"/>
      <c r="X613" s="53" t="s">
        <v>10</v>
      </c>
    </row>
    <row r="614" spans="1:30" s="2" customFormat="1" x14ac:dyDescent="0.25">
      <c r="A614"/>
      <c r="B614" s="183" t="s">
        <v>431</v>
      </c>
      <c r="C614" s="184"/>
      <c r="D614" s="184"/>
      <c r="E614" s="184"/>
      <c r="F614" s="184"/>
      <c r="G614" s="184"/>
      <c r="H614" s="184"/>
      <c r="I614" s="184"/>
      <c r="J614" s="184"/>
      <c r="K614" s="184"/>
      <c r="L614" s="184"/>
      <c r="M614" s="184"/>
      <c r="N614" s="184"/>
      <c r="O614" s="184"/>
      <c r="P614" s="184"/>
      <c r="Q614" s="184"/>
      <c r="R614" s="36">
        <v>1585</v>
      </c>
      <c r="S614" s="193"/>
      <c r="T614" s="193"/>
      <c r="U614" s="193"/>
      <c r="V614" s="193"/>
      <c r="W614" s="193"/>
      <c r="X614" s="52" t="s">
        <v>29</v>
      </c>
    </row>
    <row r="615" spans="1:30" s="2" customFormat="1" x14ac:dyDescent="0.25">
      <c r="A615"/>
      <c r="B615" s="289" t="s">
        <v>528</v>
      </c>
      <c r="C615" s="290"/>
      <c r="D615" s="290"/>
      <c r="E615" s="290"/>
      <c r="F615" s="290"/>
      <c r="G615" s="290"/>
      <c r="H615" s="290"/>
      <c r="I615" s="290"/>
      <c r="J615" s="290"/>
      <c r="K615" s="290"/>
      <c r="L615" s="290"/>
      <c r="M615" s="290"/>
      <c r="N615" s="290"/>
      <c r="O615" s="290"/>
      <c r="P615" s="290"/>
      <c r="Q615" s="290"/>
      <c r="R615" s="131">
        <v>1581</v>
      </c>
      <c r="S615" s="291"/>
      <c r="T615" s="291"/>
      <c r="U615" s="291"/>
      <c r="V615" s="291"/>
      <c r="W615" s="291"/>
      <c r="X615" s="132" t="s">
        <v>33</v>
      </c>
    </row>
    <row r="616" spans="1:30" s="2" customFormat="1" ht="15.75" thickBot="1" x14ac:dyDescent="0.3">
      <c r="A616"/>
      <c r="B616" s="292" t="s">
        <v>529</v>
      </c>
      <c r="C616" s="293"/>
      <c r="D616" s="293"/>
      <c r="E616" s="293"/>
      <c r="F616" s="293"/>
      <c r="G616" s="293"/>
      <c r="H616" s="293"/>
      <c r="I616" s="293"/>
      <c r="J616" s="293"/>
      <c r="K616" s="293"/>
      <c r="L616" s="293"/>
      <c r="M616" s="293"/>
      <c r="N616" s="293"/>
      <c r="O616" s="293"/>
      <c r="P616" s="293"/>
      <c r="Q616" s="293"/>
      <c r="R616" s="133">
        <v>1583</v>
      </c>
      <c r="S616" s="294"/>
      <c r="T616" s="294"/>
      <c r="U616" s="294"/>
      <c r="V616" s="294"/>
      <c r="W616" s="294"/>
      <c r="X616" s="134" t="s">
        <v>33</v>
      </c>
    </row>
    <row r="617" spans="1:30" s="2" customFormat="1" ht="15.75" thickBot="1" x14ac:dyDescent="0.3">
      <c r="A617"/>
    </row>
    <row r="618" spans="1:30" s="2" customFormat="1" ht="28.35" customHeight="1" thickBot="1" x14ac:dyDescent="0.3">
      <c r="A618"/>
      <c r="B618" s="539" t="s">
        <v>613</v>
      </c>
      <c r="C618" s="540"/>
      <c r="D618" s="540"/>
      <c r="E618" s="540"/>
      <c r="F618" s="540"/>
      <c r="G618" s="540"/>
      <c r="H618" s="540"/>
      <c r="I618" s="540"/>
      <c r="J618" s="540"/>
      <c r="K618" s="540"/>
      <c r="L618" s="540"/>
      <c r="M618" s="540"/>
      <c r="N618" s="540"/>
      <c r="O618" s="540"/>
      <c r="P618" s="540"/>
      <c r="Q618" s="540"/>
      <c r="R618" s="540"/>
      <c r="S618" s="540"/>
      <c r="T618" s="540"/>
      <c r="U618" s="540"/>
      <c r="V618" s="540"/>
      <c r="W618" s="540"/>
      <c r="X618" s="540"/>
      <c r="Y618" s="540"/>
      <c r="Z618" s="540"/>
      <c r="AA618" s="540"/>
      <c r="AB618" s="540"/>
      <c r="AC618" s="540"/>
      <c r="AD618" s="541"/>
    </row>
    <row r="619" spans="1:30" s="2" customFormat="1" ht="30.6" customHeight="1" x14ac:dyDescent="0.25">
      <c r="A619"/>
      <c r="B619" s="542" t="s">
        <v>612</v>
      </c>
      <c r="C619" s="543"/>
      <c r="D619" s="543"/>
      <c r="E619" s="543"/>
      <c r="F619" s="543"/>
      <c r="G619" s="543"/>
      <c r="H619" s="543"/>
      <c r="I619" s="543"/>
      <c r="J619" s="543"/>
      <c r="K619" s="543"/>
      <c r="L619" s="543"/>
      <c r="M619" s="543"/>
      <c r="N619" s="543"/>
      <c r="O619" s="543"/>
      <c r="P619" s="543"/>
      <c r="Q619" s="543"/>
      <c r="R619" s="49">
        <v>1784</v>
      </c>
      <c r="S619" s="544"/>
      <c r="T619" s="544"/>
      <c r="U619" s="544"/>
      <c r="V619" s="544"/>
      <c r="W619" s="544"/>
      <c r="X619" s="546"/>
      <c r="Y619" s="547"/>
      <c r="Z619" s="547"/>
      <c r="AA619" s="547"/>
      <c r="AB619" s="547"/>
      <c r="AC619" s="548"/>
      <c r="AD619" s="153"/>
    </row>
    <row r="620" spans="1:30" s="2" customFormat="1" ht="30.6" customHeight="1" x14ac:dyDescent="0.25">
      <c r="A620"/>
      <c r="B620" s="306" t="s">
        <v>564</v>
      </c>
      <c r="C620" s="198"/>
      <c r="D620" s="198"/>
      <c r="E620" s="198"/>
      <c r="F620" s="198"/>
      <c r="G620" s="198"/>
      <c r="H620" s="198"/>
      <c r="I620" s="198"/>
      <c r="J620" s="198"/>
      <c r="K620" s="198"/>
      <c r="L620" s="198"/>
      <c r="M620" s="198"/>
      <c r="N620" s="198"/>
      <c r="O620" s="198"/>
      <c r="P620" s="198"/>
      <c r="Q620" s="198"/>
      <c r="R620" s="198" t="s">
        <v>565</v>
      </c>
      <c r="S620" s="198"/>
      <c r="T620" s="198"/>
      <c r="U620" s="198"/>
      <c r="V620" s="198"/>
      <c r="W620" s="198"/>
      <c r="X620" s="198" t="s">
        <v>566</v>
      </c>
      <c r="Y620" s="198"/>
      <c r="Z620" s="198"/>
      <c r="AA620" s="198"/>
      <c r="AB620" s="198"/>
      <c r="AC620" s="198"/>
      <c r="AD620" s="154"/>
    </row>
    <row r="621" spans="1:30" s="2" customFormat="1" ht="44.1" customHeight="1" x14ac:dyDescent="0.25">
      <c r="A621"/>
      <c r="B621" s="536"/>
      <c r="C621" s="287" t="s">
        <v>603</v>
      </c>
      <c r="D621" s="287"/>
      <c r="E621" s="287"/>
      <c r="F621" s="287"/>
      <c r="G621" s="287"/>
      <c r="H621" s="287"/>
      <c r="I621" s="287"/>
      <c r="J621" s="287"/>
      <c r="K621" s="287"/>
      <c r="L621" s="287"/>
      <c r="M621" s="287"/>
      <c r="N621" s="287"/>
      <c r="O621" s="287"/>
      <c r="P621" s="287"/>
      <c r="Q621" s="287"/>
      <c r="R621" s="44">
        <v>1785</v>
      </c>
      <c r="S621" s="288"/>
      <c r="T621" s="288"/>
      <c r="U621" s="288"/>
      <c r="V621" s="288"/>
      <c r="W621" s="288"/>
      <c r="X621" s="43">
        <v>1801</v>
      </c>
      <c r="Y621" s="288"/>
      <c r="Z621" s="288"/>
      <c r="AA621" s="288"/>
      <c r="AB621" s="288"/>
      <c r="AC621" s="288"/>
      <c r="AD621" s="154"/>
    </row>
    <row r="622" spans="1:30" s="2" customFormat="1" ht="27.6" customHeight="1" x14ac:dyDescent="0.25">
      <c r="A622"/>
      <c r="B622" s="537"/>
      <c r="C622" s="287" t="s">
        <v>567</v>
      </c>
      <c r="D622" s="287"/>
      <c r="E622" s="287"/>
      <c r="F622" s="287"/>
      <c r="G622" s="287"/>
      <c r="H622" s="287"/>
      <c r="I622" s="287"/>
      <c r="J622" s="287"/>
      <c r="K622" s="287"/>
      <c r="L622" s="287"/>
      <c r="M622" s="287"/>
      <c r="N622" s="287"/>
      <c r="O622" s="287"/>
      <c r="P622" s="287"/>
      <c r="Q622" s="287"/>
      <c r="R622" s="44">
        <v>1798</v>
      </c>
      <c r="S622" s="288"/>
      <c r="T622" s="288"/>
      <c r="U622" s="288"/>
      <c r="V622" s="288"/>
      <c r="W622" s="288"/>
      <c r="X622" s="43">
        <v>1799</v>
      </c>
      <c r="Y622" s="288"/>
      <c r="Z622" s="288"/>
      <c r="AA622" s="288"/>
      <c r="AB622" s="288"/>
      <c r="AC622" s="288"/>
      <c r="AD622" s="53" t="s">
        <v>10</v>
      </c>
    </row>
    <row r="623" spans="1:30" s="2" customFormat="1" ht="27.6" customHeight="1" x14ac:dyDescent="0.25">
      <c r="A623"/>
      <c r="B623" s="537"/>
      <c r="C623" s="287" t="s">
        <v>602</v>
      </c>
      <c r="D623" s="287"/>
      <c r="E623" s="287"/>
      <c r="F623" s="287"/>
      <c r="G623" s="287"/>
      <c r="H623" s="287"/>
      <c r="I623" s="287"/>
      <c r="J623" s="287"/>
      <c r="K623" s="287"/>
      <c r="L623" s="287"/>
      <c r="M623" s="287"/>
      <c r="N623" s="287"/>
      <c r="O623" s="287"/>
      <c r="P623" s="287"/>
      <c r="Q623" s="287"/>
      <c r="R623" s="44">
        <v>1786</v>
      </c>
      <c r="S623" s="288"/>
      <c r="T623" s="288"/>
      <c r="U623" s="288"/>
      <c r="V623" s="288"/>
      <c r="W623" s="288"/>
      <c r="X623" s="43">
        <v>1802</v>
      </c>
      <c r="Y623" s="288"/>
      <c r="Z623" s="288"/>
      <c r="AA623" s="288"/>
      <c r="AB623" s="288"/>
      <c r="AC623" s="288"/>
      <c r="AD623" s="53" t="s">
        <v>10</v>
      </c>
    </row>
    <row r="624" spans="1:30" s="2" customFormat="1" ht="20.25" customHeight="1" x14ac:dyDescent="0.25">
      <c r="A624"/>
      <c r="B624" s="537"/>
      <c r="C624" s="198" t="s">
        <v>568</v>
      </c>
      <c r="D624" s="198"/>
      <c r="E624" s="198"/>
      <c r="F624" s="198"/>
      <c r="G624" s="198"/>
      <c r="H624" s="198"/>
      <c r="I624" s="198"/>
      <c r="J624" s="198"/>
      <c r="K624" s="198"/>
      <c r="L624" s="198"/>
      <c r="M624" s="198"/>
      <c r="N624" s="198"/>
      <c r="O624" s="198"/>
      <c r="P624" s="198"/>
      <c r="Q624" s="198"/>
      <c r="R624" s="198"/>
      <c r="S624" s="198"/>
      <c r="T624" s="198"/>
      <c r="U624" s="198"/>
      <c r="V624" s="198"/>
      <c r="W624" s="198"/>
      <c r="X624" s="198"/>
      <c r="Y624" s="198"/>
      <c r="Z624" s="198"/>
      <c r="AA624" s="198"/>
      <c r="AB624" s="198"/>
      <c r="AC624" s="198"/>
      <c r="AD624" s="528"/>
    </row>
    <row r="625" spans="1:47" s="2" customFormat="1" ht="30.6" customHeight="1" x14ac:dyDescent="0.25">
      <c r="A625"/>
      <c r="B625" s="537"/>
      <c r="C625" s="190" t="s">
        <v>604</v>
      </c>
      <c r="D625" s="190"/>
      <c r="E625" s="190"/>
      <c r="F625" s="190"/>
      <c r="G625" s="190"/>
      <c r="H625" s="190"/>
      <c r="I625" s="190"/>
      <c r="J625" s="190"/>
      <c r="K625" s="190"/>
      <c r="L625" s="190"/>
      <c r="M625" s="190"/>
      <c r="N625" s="190"/>
      <c r="O625" s="190"/>
      <c r="P625" s="190"/>
      <c r="Q625" s="190"/>
      <c r="R625" s="190"/>
      <c r="S625" s="190"/>
      <c r="T625" s="190"/>
      <c r="U625" s="190"/>
      <c r="V625" s="190"/>
      <c r="W625" s="190"/>
      <c r="X625" s="36">
        <v>1787</v>
      </c>
      <c r="Y625" s="193"/>
      <c r="Z625" s="193"/>
      <c r="AA625" s="193"/>
      <c r="AB625" s="193"/>
      <c r="AC625" s="193"/>
      <c r="AD625" s="52" t="s">
        <v>29</v>
      </c>
    </row>
    <row r="626" spans="1:47" s="2" customFormat="1" ht="20.25" customHeight="1" x14ac:dyDescent="0.25">
      <c r="A626"/>
      <c r="B626" s="537"/>
      <c r="C626" s="190" t="s">
        <v>605</v>
      </c>
      <c r="D626" s="190"/>
      <c r="E626" s="190"/>
      <c r="F626" s="190"/>
      <c r="G626" s="190"/>
      <c r="H626" s="190"/>
      <c r="I626" s="190"/>
      <c r="J626" s="190"/>
      <c r="K626" s="190"/>
      <c r="L626" s="190"/>
      <c r="M626" s="190"/>
      <c r="N626" s="190"/>
      <c r="O626" s="190"/>
      <c r="P626" s="190"/>
      <c r="Q626" s="190"/>
      <c r="R626" s="190"/>
      <c r="S626" s="190"/>
      <c r="T626" s="190"/>
      <c r="U626" s="190"/>
      <c r="V626" s="190"/>
      <c r="W626" s="190"/>
      <c r="X626" s="44">
        <v>1788</v>
      </c>
      <c r="Y626" s="545"/>
      <c r="Z626" s="545"/>
      <c r="AA626" s="545"/>
      <c r="AB626" s="545"/>
      <c r="AC626" s="545"/>
      <c r="AD626" s="94" t="s">
        <v>33</v>
      </c>
    </row>
    <row r="627" spans="1:47" s="2" customFormat="1" ht="20.25" customHeight="1" x14ac:dyDescent="0.25">
      <c r="A627"/>
      <c r="B627" s="537"/>
      <c r="C627" s="198" t="s">
        <v>569</v>
      </c>
      <c r="D627" s="198"/>
      <c r="E627" s="198"/>
      <c r="F627" s="198"/>
      <c r="G627" s="198"/>
      <c r="H627" s="198"/>
      <c r="I627" s="198"/>
      <c r="J627" s="198"/>
      <c r="K627" s="198"/>
      <c r="L627" s="198"/>
      <c r="M627" s="198"/>
      <c r="N627" s="198"/>
      <c r="O627" s="198"/>
      <c r="P627" s="198"/>
      <c r="Q627" s="198"/>
      <c r="R627" s="198"/>
      <c r="S627" s="198"/>
      <c r="T627" s="198"/>
      <c r="U627" s="198"/>
      <c r="V627" s="198"/>
      <c r="W627" s="198"/>
      <c r="X627" s="198"/>
      <c r="Y627" s="198"/>
      <c r="Z627" s="198"/>
      <c r="AA627" s="198"/>
      <c r="AB627" s="198"/>
      <c r="AC627" s="198"/>
      <c r="AD627" s="528"/>
    </row>
    <row r="628" spans="1:47" s="2" customFormat="1" ht="30.6" customHeight="1" x14ac:dyDescent="0.25">
      <c r="A628"/>
      <c r="B628" s="537"/>
      <c r="C628" s="190" t="s">
        <v>606</v>
      </c>
      <c r="D628" s="190"/>
      <c r="E628" s="190"/>
      <c r="F628" s="190"/>
      <c r="G628" s="190"/>
      <c r="H628" s="190"/>
      <c r="I628" s="190"/>
      <c r="J628" s="190"/>
      <c r="K628" s="190"/>
      <c r="L628" s="190"/>
      <c r="M628" s="190"/>
      <c r="N628" s="190"/>
      <c r="O628" s="190"/>
      <c r="P628" s="190"/>
      <c r="Q628" s="190"/>
      <c r="R628" s="190"/>
      <c r="S628" s="190"/>
      <c r="T628" s="190"/>
      <c r="U628" s="190"/>
      <c r="V628" s="190"/>
      <c r="W628" s="190"/>
      <c r="X628" s="36">
        <v>1789</v>
      </c>
      <c r="Y628" s="193"/>
      <c r="Z628" s="193"/>
      <c r="AA628" s="193"/>
      <c r="AB628" s="193"/>
      <c r="AC628" s="193"/>
      <c r="AD628" s="52" t="s">
        <v>29</v>
      </c>
    </row>
    <row r="629" spans="1:47" s="2" customFormat="1" ht="39.6" customHeight="1" x14ac:dyDescent="0.25">
      <c r="A629"/>
      <c r="B629" s="537"/>
      <c r="C629" s="190" t="s">
        <v>607</v>
      </c>
      <c r="D629" s="190"/>
      <c r="E629" s="190"/>
      <c r="F629" s="190"/>
      <c r="G629" s="190"/>
      <c r="H629" s="190"/>
      <c r="I629" s="190"/>
      <c r="J629" s="190"/>
      <c r="K629" s="190"/>
      <c r="L629" s="190"/>
      <c r="M629" s="190"/>
      <c r="N629" s="190"/>
      <c r="O629" s="190"/>
      <c r="P629" s="190"/>
      <c r="Q629" s="190"/>
      <c r="R629" s="190"/>
      <c r="S629" s="190"/>
      <c r="T629" s="190"/>
      <c r="U629" s="190"/>
      <c r="V629" s="190"/>
      <c r="W629" s="190"/>
      <c r="X629" s="36">
        <v>1790</v>
      </c>
      <c r="Y629" s="193"/>
      <c r="Z629" s="193"/>
      <c r="AA629" s="193"/>
      <c r="AB629" s="193"/>
      <c r="AC629" s="193"/>
      <c r="AD629" s="52" t="s">
        <v>29</v>
      </c>
    </row>
    <row r="630" spans="1:47" s="2" customFormat="1" ht="30.6" customHeight="1" x14ac:dyDescent="0.25">
      <c r="A630"/>
      <c r="B630" s="537"/>
      <c r="C630" s="190" t="s">
        <v>608</v>
      </c>
      <c r="D630" s="190"/>
      <c r="E630" s="190"/>
      <c r="F630" s="190"/>
      <c r="G630" s="190"/>
      <c r="H630" s="190"/>
      <c r="I630" s="190"/>
      <c r="J630" s="190"/>
      <c r="K630" s="190"/>
      <c r="L630" s="190"/>
      <c r="M630" s="190"/>
      <c r="N630" s="190"/>
      <c r="O630" s="190"/>
      <c r="P630" s="190"/>
      <c r="Q630" s="190"/>
      <c r="R630" s="190"/>
      <c r="S630" s="190"/>
      <c r="T630" s="190"/>
      <c r="U630" s="190"/>
      <c r="V630" s="190"/>
      <c r="W630" s="190"/>
      <c r="X630" s="36">
        <v>1791</v>
      </c>
      <c r="Y630" s="193"/>
      <c r="Z630" s="193"/>
      <c r="AA630" s="193"/>
      <c r="AB630" s="193"/>
      <c r="AC630" s="193"/>
      <c r="AD630" s="52" t="s">
        <v>29</v>
      </c>
    </row>
    <row r="631" spans="1:47" s="2" customFormat="1" ht="30.6" customHeight="1" x14ac:dyDescent="0.25">
      <c r="A631"/>
      <c r="B631" s="537"/>
      <c r="C631" s="190" t="s">
        <v>609</v>
      </c>
      <c r="D631" s="190"/>
      <c r="E631" s="190"/>
      <c r="F631" s="190"/>
      <c r="G631" s="190"/>
      <c r="H631" s="190"/>
      <c r="I631" s="190"/>
      <c r="J631" s="190"/>
      <c r="K631" s="190"/>
      <c r="L631" s="190"/>
      <c r="M631" s="190"/>
      <c r="N631" s="190"/>
      <c r="O631" s="190"/>
      <c r="P631" s="190"/>
      <c r="Q631" s="190"/>
      <c r="R631" s="190"/>
      <c r="S631" s="190"/>
      <c r="T631" s="190"/>
      <c r="U631" s="190"/>
      <c r="V631" s="190"/>
      <c r="W631" s="190"/>
      <c r="X631" s="36">
        <v>1792</v>
      </c>
      <c r="Y631" s="193"/>
      <c r="Z631" s="193"/>
      <c r="AA631" s="193"/>
      <c r="AB631" s="193"/>
      <c r="AC631" s="193"/>
      <c r="AD631" s="52" t="s">
        <v>29</v>
      </c>
    </row>
    <row r="632" spans="1:47" s="2" customFormat="1" ht="20.25" customHeight="1" x14ac:dyDescent="0.25">
      <c r="A632"/>
      <c r="B632" s="537"/>
      <c r="C632" s="549" t="s">
        <v>570</v>
      </c>
      <c r="D632" s="550"/>
      <c r="E632" s="550"/>
      <c r="F632" s="550"/>
      <c r="G632" s="550"/>
      <c r="H632" s="550"/>
      <c r="I632" s="550"/>
      <c r="J632" s="550"/>
      <c r="K632" s="550"/>
      <c r="L632" s="550"/>
      <c r="M632" s="550"/>
      <c r="N632" s="550"/>
      <c r="O632" s="550"/>
      <c r="P632" s="550"/>
      <c r="Q632" s="550"/>
      <c r="R632" s="550"/>
      <c r="S632" s="550"/>
      <c r="T632" s="550"/>
      <c r="U632" s="550"/>
      <c r="V632" s="550"/>
      <c r="W632" s="551"/>
      <c r="X632" s="131">
        <v>1793</v>
      </c>
      <c r="Y632" s="527"/>
      <c r="Z632" s="527"/>
      <c r="AA632" s="527"/>
      <c r="AB632" s="527"/>
      <c r="AC632" s="527"/>
      <c r="AD632" s="132" t="s">
        <v>33</v>
      </c>
    </row>
    <row r="633" spans="1:47" s="2" customFormat="1" ht="20.25" customHeight="1" x14ac:dyDescent="0.25">
      <c r="A633"/>
      <c r="B633" s="537"/>
      <c r="C633" s="198" t="s">
        <v>571</v>
      </c>
      <c r="D633" s="198"/>
      <c r="E633" s="198"/>
      <c r="F633" s="198"/>
      <c r="G633" s="198"/>
      <c r="H633" s="198"/>
      <c r="I633" s="198"/>
      <c r="J633" s="198"/>
      <c r="K633" s="198"/>
      <c r="L633" s="198"/>
      <c r="M633" s="198"/>
      <c r="N633" s="198"/>
      <c r="O633" s="198"/>
      <c r="P633" s="198"/>
      <c r="Q633" s="198"/>
      <c r="R633" s="198"/>
      <c r="S633" s="198"/>
      <c r="T633" s="198"/>
      <c r="U633" s="198"/>
      <c r="V633" s="198"/>
      <c r="W633" s="198"/>
      <c r="X633" s="198"/>
      <c r="Y633" s="198"/>
      <c r="Z633" s="198"/>
      <c r="AA633" s="198"/>
      <c r="AB633" s="198"/>
      <c r="AC633" s="198"/>
      <c r="AD633" s="528"/>
    </row>
    <row r="634" spans="1:47" s="2" customFormat="1" ht="20.25" customHeight="1" x14ac:dyDescent="0.25">
      <c r="A634"/>
      <c r="B634" s="537"/>
      <c r="C634" s="529" t="s">
        <v>610</v>
      </c>
      <c r="D634" s="529"/>
      <c r="E634" s="529"/>
      <c r="F634" s="529"/>
      <c r="G634" s="529"/>
      <c r="H634" s="529"/>
      <c r="I634" s="529"/>
      <c r="J634" s="529"/>
      <c r="K634" s="529"/>
      <c r="L634" s="529"/>
      <c r="M634" s="529"/>
      <c r="N634" s="529"/>
      <c r="O634" s="529"/>
      <c r="P634" s="529"/>
      <c r="Q634" s="529"/>
      <c r="R634" s="529"/>
      <c r="S634" s="529"/>
      <c r="T634" s="529"/>
      <c r="U634" s="529"/>
      <c r="V634" s="529"/>
      <c r="W634" s="529"/>
      <c r="X634" s="36">
        <v>1794</v>
      </c>
      <c r="Y634" s="288"/>
      <c r="Z634" s="288"/>
      <c r="AA634" s="288"/>
      <c r="AB634" s="288"/>
      <c r="AC634" s="288"/>
      <c r="AD634" s="155"/>
    </row>
    <row r="635" spans="1:47" s="2" customFormat="1" ht="20.25" customHeight="1" x14ac:dyDescent="0.25">
      <c r="A635"/>
      <c r="B635" s="537"/>
      <c r="C635" s="529" t="s">
        <v>572</v>
      </c>
      <c r="D635" s="529"/>
      <c r="E635" s="529"/>
      <c r="F635" s="529"/>
      <c r="G635" s="529"/>
      <c r="H635" s="529"/>
      <c r="I635" s="529"/>
      <c r="J635" s="529"/>
      <c r="K635" s="529"/>
      <c r="L635" s="529"/>
      <c r="M635" s="529"/>
      <c r="N635" s="529"/>
      <c r="O635" s="529"/>
      <c r="P635" s="529"/>
      <c r="Q635" s="529"/>
      <c r="R635" s="529"/>
      <c r="S635" s="529"/>
      <c r="T635" s="529"/>
      <c r="U635" s="529"/>
      <c r="V635" s="529"/>
      <c r="W635" s="529"/>
      <c r="X635" s="36">
        <v>1795</v>
      </c>
      <c r="Y635" s="288"/>
      <c r="Z635" s="288"/>
      <c r="AA635" s="288"/>
      <c r="AB635" s="288"/>
      <c r="AC635" s="288"/>
      <c r="AD635" s="155"/>
      <c r="AH635" s="535"/>
      <c r="AI635" s="535"/>
      <c r="AJ635" s="535"/>
      <c r="AK635" s="535"/>
    </row>
    <row r="636" spans="1:47" s="2" customFormat="1" ht="20.25" customHeight="1" x14ac:dyDescent="0.25">
      <c r="A636"/>
      <c r="B636" s="537"/>
      <c r="C636" s="198"/>
      <c r="D636" s="198"/>
      <c r="E636" s="198"/>
      <c r="F636" s="198"/>
      <c r="G636" s="198"/>
      <c r="H636" s="198"/>
      <c r="I636" s="198"/>
      <c r="J636" s="198"/>
      <c r="K636" s="198"/>
      <c r="L636" s="198"/>
      <c r="M636" s="198"/>
      <c r="N636" s="198"/>
      <c r="O636" s="198"/>
      <c r="P636" s="198"/>
      <c r="Q636" s="198"/>
      <c r="R636" s="198"/>
      <c r="S636" s="198"/>
      <c r="T636" s="198"/>
      <c r="U636" s="198"/>
      <c r="V636" s="198"/>
      <c r="W636" s="198"/>
      <c r="X636" s="198"/>
      <c r="Y636" s="198"/>
      <c r="Z636" s="198"/>
      <c r="AA636" s="198"/>
      <c r="AB636" s="198"/>
      <c r="AC636" s="198"/>
      <c r="AD636" s="528"/>
    </row>
    <row r="637" spans="1:47" s="2" customFormat="1" ht="33.6" customHeight="1" thickBot="1" x14ac:dyDescent="0.3">
      <c r="A637"/>
      <c r="B637" s="538"/>
      <c r="C637" s="530" t="s">
        <v>611</v>
      </c>
      <c r="D637" s="530"/>
      <c r="E637" s="530"/>
      <c r="F637" s="530"/>
      <c r="G637" s="530"/>
      <c r="H637" s="530"/>
      <c r="I637" s="530"/>
      <c r="J637" s="530"/>
      <c r="K637" s="530"/>
      <c r="L637" s="530"/>
      <c r="M637" s="530"/>
      <c r="N637" s="530"/>
      <c r="O637" s="530"/>
      <c r="P637" s="530"/>
      <c r="Q637" s="530"/>
      <c r="R637" s="92">
        <v>1797</v>
      </c>
      <c r="S637" s="187"/>
      <c r="T637" s="187"/>
      <c r="U637" s="187"/>
      <c r="V637" s="187"/>
      <c r="W637" s="187"/>
      <c r="X637" s="93">
        <v>1842</v>
      </c>
      <c r="Y637" s="187"/>
      <c r="Z637" s="187"/>
      <c r="AA637" s="187"/>
      <c r="AB637" s="187"/>
      <c r="AC637" s="187"/>
      <c r="AD637" s="156"/>
    </row>
    <row r="638" spans="1:47" s="2" customFormat="1" ht="15.75" thickBot="1" x14ac:dyDescent="0.3">
      <c r="A638"/>
    </row>
    <row r="639" spans="1:47" s="2" customFormat="1" x14ac:dyDescent="0.25">
      <c r="A639"/>
      <c r="B639" s="531" t="s">
        <v>573</v>
      </c>
      <c r="C639" s="532"/>
      <c r="D639" s="532"/>
      <c r="E639" s="532"/>
      <c r="F639" s="532"/>
      <c r="G639" s="532"/>
      <c r="H639" s="532"/>
      <c r="I639" s="532"/>
      <c r="J639" s="532"/>
      <c r="K639" s="532"/>
      <c r="L639" s="532"/>
      <c r="M639" s="532"/>
      <c r="N639" s="532"/>
      <c r="O639" s="532"/>
      <c r="P639" s="532"/>
      <c r="Q639" s="532"/>
      <c r="R639" s="532"/>
      <c r="S639" s="532"/>
      <c r="T639" s="532"/>
      <c r="U639" s="532"/>
      <c r="V639" s="532"/>
      <c r="W639" s="532"/>
      <c r="X639" s="532"/>
      <c r="Y639" s="532"/>
      <c r="Z639" s="532"/>
      <c r="AA639" s="532"/>
      <c r="AB639" s="532"/>
      <c r="AC639" s="532"/>
      <c r="AD639" s="532"/>
      <c r="AE639" s="532"/>
      <c r="AF639" s="532"/>
      <c r="AG639" s="532"/>
      <c r="AH639" s="532"/>
      <c r="AI639" s="532"/>
      <c r="AJ639" s="532"/>
      <c r="AK639" s="532"/>
      <c r="AL639" s="532"/>
      <c r="AM639" s="532"/>
      <c r="AN639" s="532"/>
      <c r="AO639" s="532"/>
      <c r="AP639" s="532"/>
      <c r="AQ639" s="532"/>
      <c r="AR639" s="532"/>
      <c r="AS639" s="532"/>
      <c r="AT639" s="532"/>
      <c r="AU639" s="533"/>
    </row>
    <row r="640" spans="1:47" s="2" customFormat="1" x14ac:dyDescent="0.25">
      <c r="A640"/>
      <c r="B640" s="285" t="s">
        <v>574</v>
      </c>
      <c r="C640" s="212"/>
      <c r="D640" s="212"/>
      <c r="E640" s="212"/>
      <c r="F640" s="212"/>
      <c r="G640" s="212"/>
      <c r="H640" s="212"/>
      <c r="I640" s="212"/>
      <c r="J640" s="212"/>
      <c r="K640" s="212"/>
      <c r="L640" s="212"/>
      <c r="M640" s="212"/>
      <c r="N640" s="212"/>
      <c r="O640" s="212"/>
      <c r="P640" s="212"/>
      <c r="Q640" s="212"/>
      <c r="R640" s="212"/>
      <c r="S640" s="212"/>
      <c r="T640" s="534"/>
      <c r="U640" s="534"/>
      <c r="V640" s="534"/>
      <c r="W640" s="534"/>
      <c r="X640" s="534"/>
      <c r="Y640" s="534"/>
      <c r="Z640" s="534"/>
      <c r="AA640" s="534"/>
      <c r="AB640" s="534"/>
      <c r="AC640" s="258" t="s">
        <v>575</v>
      </c>
      <c r="AD640" s="258"/>
      <c r="AE640" s="258"/>
      <c r="AF640" s="258"/>
      <c r="AG640" s="258"/>
      <c r="AH640" s="258"/>
      <c r="AI640" s="258"/>
      <c r="AJ640" s="258"/>
      <c r="AK640" s="258"/>
      <c r="AL640" s="258"/>
      <c r="AM640" s="258"/>
      <c r="AN640" s="258"/>
      <c r="AO640" s="258"/>
      <c r="AP640" s="258" t="s">
        <v>576</v>
      </c>
      <c r="AQ640" s="258"/>
      <c r="AR640" s="258"/>
      <c r="AS640" s="212"/>
      <c r="AT640" s="212"/>
      <c r="AU640" s="255"/>
    </row>
    <row r="641" spans="1:55" s="2" customFormat="1" x14ac:dyDescent="0.25">
      <c r="A641"/>
      <c r="B641" s="95">
        <v>6</v>
      </c>
      <c r="C641" s="212" t="s">
        <v>577</v>
      </c>
      <c r="D641" s="212"/>
      <c r="E641" s="212"/>
      <c r="F641" s="212"/>
      <c r="G641" s="212"/>
      <c r="H641" s="212"/>
      <c r="I641" s="212"/>
      <c r="J641" s="212"/>
      <c r="K641" s="212"/>
      <c r="L641" s="212"/>
      <c r="M641" s="212"/>
      <c r="N641" s="212"/>
      <c r="O641" s="212"/>
      <c r="P641" s="212"/>
      <c r="Q641" s="212"/>
      <c r="R641" s="212"/>
      <c r="S641" s="212"/>
      <c r="T641" s="212"/>
      <c r="U641" s="212"/>
      <c r="V641" s="212"/>
      <c r="W641" s="212"/>
      <c r="X641" s="212"/>
      <c r="Y641" s="212"/>
      <c r="Z641" s="212" t="s">
        <v>578</v>
      </c>
      <c r="AA641" s="212"/>
      <c r="AB641" s="212"/>
      <c r="AC641" s="212"/>
      <c r="AD641" s="212"/>
      <c r="AE641" s="212" t="s">
        <v>579</v>
      </c>
      <c r="AF641" s="212"/>
      <c r="AG641" s="212"/>
      <c r="AH641" s="212"/>
      <c r="AI641" s="212"/>
      <c r="AJ641" s="212"/>
      <c r="AK641" s="212" t="s">
        <v>580</v>
      </c>
      <c r="AL641" s="212"/>
      <c r="AM641" s="212"/>
      <c r="AN641" s="212"/>
      <c r="AO641" s="212"/>
      <c r="AP641" s="212"/>
      <c r="AQ641" s="212"/>
      <c r="AR641" s="212"/>
      <c r="AS641" s="212"/>
      <c r="AT641" s="212"/>
      <c r="AU641" s="255"/>
    </row>
    <row r="642" spans="1:55" s="2" customFormat="1" x14ac:dyDescent="0.25">
      <c r="A642"/>
      <c r="B642" s="285" t="s">
        <v>168</v>
      </c>
      <c r="C642" s="212"/>
      <c r="D642" s="212"/>
      <c r="E642" s="212"/>
      <c r="F642" s="212"/>
      <c r="G642" s="212"/>
      <c r="H642" s="212"/>
      <c r="I642" s="212"/>
      <c r="J642" s="212"/>
      <c r="K642" s="212"/>
      <c r="L642" s="212"/>
      <c r="M642" s="212"/>
      <c r="N642" s="212"/>
      <c r="O642" s="212"/>
      <c r="P642" s="212"/>
      <c r="Q642" s="212"/>
      <c r="R642" s="212"/>
      <c r="S642" s="212"/>
      <c r="T642" s="212"/>
      <c r="U642" s="212"/>
      <c r="V642" s="212"/>
      <c r="W642" s="212"/>
      <c r="X642" s="212"/>
      <c r="Y642" s="212"/>
      <c r="Z642" s="212"/>
      <c r="AA642" s="212"/>
      <c r="AB642" s="212"/>
      <c r="AC642" s="212"/>
      <c r="AD642" s="212"/>
      <c r="AE642" s="212"/>
      <c r="AF642" s="212"/>
      <c r="AG642" s="212"/>
      <c r="AH642" s="212"/>
      <c r="AI642" s="212"/>
      <c r="AJ642" s="212"/>
      <c r="AK642" s="212"/>
      <c r="AL642" s="212"/>
      <c r="AM642" s="212"/>
      <c r="AN642" s="212"/>
      <c r="AO642" s="212"/>
      <c r="AP642" s="212"/>
      <c r="AQ642" s="212"/>
      <c r="AR642" s="212"/>
      <c r="AS642" s="212"/>
      <c r="AT642" s="212"/>
      <c r="AU642" s="255"/>
    </row>
    <row r="643" spans="1:55" s="2" customFormat="1" x14ac:dyDescent="0.25">
      <c r="A643"/>
      <c r="B643" s="95">
        <v>8</v>
      </c>
      <c r="C643" s="212" t="s">
        <v>581</v>
      </c>
      <c r="D643" s="212"/>
      <c r="E643" s="212"/>
      <c r="F643" s="212"/>
      <c r="G643" s="212"/>
      <c r="H643" s="212"/>
      <c r="I643" s="212"/>
      <c r="J643" s="212"/>
      <c r="K643" s="212"/>
      <c r="L643" s="212"/>
      <c r="M643" s="212"/>
      <c r="N643" s="212"/>
      <c r="O643" s="286">
        <v>53</v>
      </c>
      <c r="P643" s="286"/>
      <c r="Q643" s="212" t="s">
        <v>582</v>
      </c>
      <c r="R643" s="212"/>
      <c r="S643" s="212"/>
      <c r="T643" s="212"/>
      <c r="U643" s="212"/>
      <c r="V643" s="212"/>
      <c r="W643" s="212"/>
      <c r="X643" s="257">
        <v>13</v>
      </c>
      <c r="Y643" s="257"/>
      <c r="Z643" s="212" t="s">
        <v>583</v>
      </c>
      <c r="AA643" s="212"/>
      <c r="AB643" s="212"/>
      <c r="AC643" s="212"/>
      <c r="AD643" s="212"/>
      <c r="AE643" s="212"/>
      <c r="AF643" s="212"/>
      <c r="AG643" s="212"/>
      <c r="AH643" s="212"/>
      <c r="AI643" s="212"/>
      <c r="AJ643" s="257">
        <v>14</v>
      </c>
      <c r="AK643" s="257"/>
      <c r="AL643" s="212" t="s">
        <v>584</v>
      </c>
      <c r="AM643" s="212"/>
      <c r="AN643" s="212"/>
      <c r="AO643" s="212"/>
      <c r="AP643" s="212"/>
      <c r="AQ643" s="212"/>
      <c r="AR643" s="212"/>
      <c r="AS643" s="212"/>
      <c r="AT643" s="212"/>
      <c r="AU643" s="255"/>
    </row>
    <row r="644" spans="1:55" s="2" customFormat="1" x14ac:dyDescent="0.25">
      <c r="A644"/>
      <c r="B644" s="285"/>
      <c r="C644" s="212"/>
      <c r="D644" s="212"/>
      <c r="E644" s="212"/>
      <c r="F644" s="212"/>
      <c r="G644" s="212"/>
      <c r="H644" s="212"/>
      <c r="I644" s="212"/>
      <c r="J644" s="212"/>
      <c r="K644" s="212"/>
      <c r="L644" s="212"/>
      <c r="M644" s="212"/>
      <c r="N644" s="212"/>
      <c r="O644" s="212"/>
      <c r="P644" s="212"/>
      <c r="Q644" s="212"/>
      <c r="R644" s="212"/>
      <c r="S644" s="212"/>
      <c r="T644" s="212"/>
      <c r="U644" s="212"/>
      <c r="V644" s="212"/>
      <c r="W644" s="212"/>
      <c r="X644" s="212"/>
      <c r="Y644" s="212"/>
      <c r="Z644" s="212"/>
      <c r="AA644" s="212"/>
      <c r="AB644" s="212"/>
      <c r="AC644" s="212"/>
      <c r="AD644" s="212"/>
      <c r="AE644" s="212"/>
      <c r="AF644" s="212"/>
      <c r="AG644" s="212"/>
      <c r="AH644" s="212"/>
      <c r="AI644" s="212"/>
      <c r="AJ644" s="212"/>
      <c r="AK644" s="212"/>
      <c r="AL644" s="212"/>
      <c r="AM644" s="212"/>
      <c r="AN644" s="212"/>
      <c r="AO644" s="212"/>
      <c r="AP644" s="212"/>
      <c r="AQ644" s="212"/>
      <c r="AR644" s="212"/>
      <c r="AS644" s="212"/>
      <c r="AT644" s="212"/>
      <c r="AU644" s="255"/>
    </row>
    <row r="645" spans="1:55" s="2" customFormat="1" x14ac:dyDescent="0.25">
      <c r="A645"/>
      <c r="B645" s="285" t="s">
        <v>585</v>
      </c>
      <c r="C645" s="212"/>
      <c r="D645" s="212"/>
      <c r="E645" s="257">
        <v>9</v>
      </c>
      <c r="F645" s="257"/>
      <c r="G645" s="526" t="s">
        <v>168</v>
      </c>
      <c r="H645" s="526"/>
      <c r="I645" s="526"/>
      <c r="J645" s="526"/>
      <c r="K645" s="526"/>
      <c r="L645" s="526"/>
      <c r="M645" s="526" t="s">
        <v>586</v>
      </c>
      <c r="N645" s="526"/>
      <c r="O645" s="45">
        <v>48</v>
      </c>
      <c r="P645" s="256" t="s">
        <v>168</v>
      </c>
      <c r="Q645" s="256"/>
      <c r="R645" s="256"/>
      <c r="S645" s="256"/>
      <c r="T645" s="256"/>
      <c r="U645" s="256"/>
      <c r="V645" s="256"/>
      <c r="W645" s="256"/>
      <c r="X645" s="212" t="s">
        <v>587</v>
      </c>
      <c r="Y645" s="212"/>
      <c r="Z645" s="212"/>
      <c r="AA645" s="212"/>
      <c r="AB645" s="257">
        <v>55</v>
      </c>
      <c r="AC645" s="257"/>
      <c r="AD645" s="257"/>
      <c r="AE645" s="257"/>
      <c r="AF645" s="257"/>
      <c r="AG645" s="258"/>
      <c r="AH645" s="258"/>
      <c r="AI645" s="258"/>
      <c r="AJ645" s="258"/>
      <c r="AK645" s="258"/>
      <c r="AL645" s="258"/>
      <c r="AM645" s="258"/>
      <c r="AN645" s="258"/>
      <c r="AO645" s="258"/>
      <c r="AP645" s="258"/>
      <c r="AQ645" s="258"/>
      <c r="AR645" s="258"/>
      <c r="AS645" s="258"/>
      <c r="AT645" s="258"/>
      <c r="AU645" s="259"/>
    </row>
    <row r="646" spans="1:55" s="2" customFormat="1" ht="21.6" customHeight="1" x14ac:dyDescent="0.25">
      <c r="A646"/>
      <c r="B646" s="260" t="s">
        <v>588</v>
      </c>
      <c r="C646" s="262" t="s">
        <v>589</v>
      </c>
      <c r="D646" s="262"/>
      <c r="E646" s="264" t="s">
        <v>590</v>
      </c>
      <c r="F646" s="264"/>
      <c r="G646" s="264"/>
      <c r="H646" s="264"/>
      <c r="I646" s="264"/>
      <c r="J646" s="265">
        <v>95</v>
      </c>
      <c r="K646" s="212"/>
      <c r="L646" s="526"/>
      <c r="M646" s="266"/>
      <c r="N646" s="266"/>
      <c r="O646" s="266"/>
      <c r="P646" s="157"/>
      <c r="Q646" s="267"/>
      <c r="R646" s="267"/>
      <c r="S646" s="267"/>
      <c r="T646" s="267"/>
      <c r="U646" s="264" t="s">
        <v>591</v>
      </c>
      <c r="V646" s="264"/>
      <c r="W646" s="264"/>
      <c r="X646" s="268">
        <v>73</v>
      </c>
      <c r="Y646" s="270"/>
      <c r="Z646" s="269" t="s">
        <v>592</v>
      </c>
      <c r="AA646" s="269"/>
      <c r="AB646" s="257">
        <v>72</v>
      </c>
      <c r="AC646" s="257"/>
      <c r="AD646" s="270"/>
      <c r="AE646" s="271" t="s">
        <v>593</v>
      </c>
      <c r="AF646" s="271"/>
      <c r="AG646" s="273" t="s">
        <v>594</v>
      </c>
      <c r="AH646" s="275" t="s">
        <v>595</v>
      </c>
      <c r="AI646" s="275"/>
      <c r="AJ646" s="275"/>
      <c r="AK646" s="275"/>
      <c r="AL646" s="275"/>
      <c r="AM646" s="275"/>
      <c r="AN646" s="275"/>
      <c r="AO646" s="257">
        <v>805</v>
      </c>
      <c r="AP646" s="257"/>
      <c r="AQ646" s="257"/>
      <c r="AR646" s="257"/>
      <c r="AS646" s="262"/>
      <c r="AT646" s="262"/>
      <c r="AU646" s="276"/>
    </row>
    <row r="647" spans="1:55" s="2" customFormat="1" x14ac:dyDescent="0.25">
      <c r="A647"/>
      <c r="B647" s="260"/>
      <c r="C647" s="262"/>
      <c r="D647" s="262"/>
      <c r="E647" s="264"/>
      <c r="F647" s="264"/>
      <c r="G647" s="264"/>
      <c r="H647" s="264"/>
      <c r="I647" s="264"/>
      <c r="J647" s="265"/>
      <c r="K647" s="212"/>
      <c r="L647" s="526"/>
      <c r="M647" s="267"/>
      <c r="N647" s="267"/>
      <c r="O647" s="267"/>
      <c r="P647" s="277"/>
      <c r="Q647" s="267"/>
      <c r="R647" s="267"/>
      <c r="S647" s="267"/>
      <c r="T647" s="267"/>
      <c r="U647" s="264"/>
      <c r="V647" s="264"/>
      <c r="W647" s="264"/>
      <c r="X647" s="268"/>
      <c r="Y647" s="270"/>
      <c r="Z647" s="269"/>
      <c r="AA647" s="269"/>
      <c r="AB647" s="257"/>
      <c r="AC647" s="257"/>
      <c r="AD647" s="270"/>
      <c r="AE647" s="271"/>
      <c r="AF647" s="271"/>
      <c r="AG647" s="273"/>
      <c r="AH647" s="275"/>
      <c r="AI647" s="275"/>
      <c r="AJ647" s="275"/>
      <c r="AK647" s="275"/>
      <c r="AL647" s="275"/>
      <c r="AM647" s="275"/>
      <c r="AN647" s="275"/>
      <c r="AO647" s="257"/>
      <c r="AP647" s="257"/>
      <c r="AQ647" s="257"/>
      <c r="AR647" s="257"/>
      <c r="AS647" s="262"/>
      <c r="AT647" s="262"/>
      <c r="AU647" s="276"/>
    </row>
    <row r="648" spans="1:55" s="2" customFormat="1" ht="15.6" customHeight="1" x14ac:dyDescent="0.25">
      <c r="A648"/>
      <c r="B648" s="260"/>
      <c r="C648" s="262"/>
      <c r="D648" s="262"/>
      <c r="E648" s="278" t="s">
        <v>596</v>
      </c>
      <c r="F648" s="278"/>
      <c r="G648" s="278"/>
      <c r="H648" s="278"/>
      <c r="I648" s="278"/>
      <c r="J648" s="265">
        <v>786</v>
      </c>
      <c r="K648" s="265"/>
      <c r="L648" s="265"/>
      <c r="M648" s="267"/>
      <c r="N648" s="267"/>
      <c r="O648" s="267"/>
      <c r="P648" s="277"/>
      <c r="Q648" s="267"/>
      <c r="R648" s="267"/>
      <c r="S648" s="267"/>
      <c r="T648" s="267"/>
      <c r="U648" s="275" t="s">
        <v>597</v>
      </c>
      <c r="V648" s="275"/>
      <c r="W648" s="275"/>
      <c r="X648" s="268">
        <v>69</v>
      </c>
      <c r="Y648" s="522"/>
      <c r="Z648" s="264" t="s">
        <v>598</v>
      </c>
      <c r="AA648" s="264"/>
      <c r="AB648" s="257">
        <v>68</v>
      </c>
      <c r="AC648" s="257"/>
      <c r="AD648" s="256"/>
      <c r="AE648" s="271"/>
      <c r="AF648" s="271"/>
      <c r="AG648" s="273"/>
      <c r="AH648" s="275"/>
      <c r="AI648" s="275"/>
      <c r="AJ648" s="275"/>
      <c r="AK648" s="275"/>
      <c r="AL648" s="275"/>
      <c r="AM648" s="275"/>
      <c r="AN648" s="275"/>
      <c r="AO648" s="257"/>
      <c r="AP648" s="257"/>
      <c r="AQ648" s="257"/>
      <c r="AR648" s="257"/>
      <c r="AS648" s="262"/>
      <c r="AT648" s="262"/>
      <c r="AU648" s="276"/>
    </row>
    <row r="649" spans="1:55" s="2" customFormat="1" ht="15" customHeight="1" x14ac:dyDescent="0.25">
      <c r="A649"/>
      <c r="B649" s="260"/>
      <c r="C649" s="262"/>
      <c r="D649" s="262"/>
      <c r="E649" s="278"/>
      <c r="F649" s="278"/>
      <c r="G649" s="278"/>
      <c r="H649" s="278"/>
      <c r="I649" s="278"/>
      <c r="J649" s="265"/>
      <c r="K649" s="265"/>
      <c r="L649" s="265"/>
      <c r="M649" s="275" t="s">
        <v>599</v>
      </c>
      <c r="N649" s="275"/>
      <c r="O649" s="275"/>
      <c r="P649" s="265">
        <v>616</v>
      </c>
      <c r="Q649" s="275"/>
      <c r="R649" s="275"/>
      <c r="S649" s="275"/>
      <c r="T649" s="275"/>
      <c r="U649" s="275"/>
      <c r="V649" s="275"/>
      <c r="W649" s="275"/>
      <c r="X649" s="268"/>
      <c r="Y649" s="522"/>
      <c r="Z649" s="264"/>
      <c r="AA649" s="264"/>
      <c r="AB649" s="257"/>
      <c r="AC649" s="257"/>
      <c r="AD649" s="256"/>
      <c r="AE649" s="271"/>
      <c r="AF649" s="271"/>
      <c r="AG649" s="273"/>
      <c r="AH649" s="275" t="s">
        <v>600</v>
      </c>
      <c r="AI649" s="275"/>
      <c r="AJ649" s="275"/>
      <c r="AK649" s="275"/>
      <c r="AL649" s="275"/>
      <c r="AM649" s="275"/>
      <c r="AN649" s="275"/>
      <c r="AO649" s="257">
        <v>813</v>
      </c>
      <c r="AP649" s="257"/>
      <c r="AQ649" s="257"/>
      <c r="AR649" s="257"/>
      <c r="AS649" s="262"/>
      <c r="AT649" s="262"/>
      <c r="AU649" s="276"/>
    </row>
    <row r="650" spans="1:55" s="2" customFormat="1" x14ac:dyDescent="0.25">
      <c r="A650"/>
      <c r="B650" s="260"/>
      <c r="C650" s="262"/>
      <c r="D650" s="262"/>
      <c r="E650" s="278"/>
      <c r="F650" s="278"/>
      <c r="G650" s="278"/>
      <c r="H650" s="278"/>
      <c r="I650" s="278"/>
      <c r="J650" s="265"/>
      <c r="K650" s="265"/>
      <c r="L650" s="265"/>
      <c r="M650" s="275"/>
      <c r="N650" s="275"/>
      <c r="O650" s="275"/>
      <c r="P650" s="265"/>
      <c r="Q650" s="275"/>
      <c r="R650" s="275"/>
      <c r="S650" s="275"/>
      <c r="T650" s="275"/>
      <c r="U650" s="275"/>
      <c r="V650" s="275"/>
      <c r="W650" s="275"/>
      <c r="X650" s="268"/>
      <c r="Y650" s="522"/>
      <c r="Z650" s="264"/>
      <c r="AA650" s="264"/>
      <c r="AB650" s="257"/>
      <c r="AC650" s="257"/>
      <c r="AD650" s="256"/>
      <c r="AE650" s="271"/>
      <c r="AF650" s="271"/>
      <c r="AG650" s="273"/>
      <c r="AH650" s="275"/>
      <c r="AI650" s="275"/>
      <c r="AJ650" s="275"/>
      <c r="AK650" s="275"/>
      <c r="AL650" s="275"/>
      <c r="AM650" s="275"/>
      <c r="AN650" s="275"/>
      <c r="AO650" s="257"/>
      <c r="AP650" s="257"/>
      <c r="AQ650" s="257"/>
      <c r="AR650" s="257"/>
      <c r="AS650" s="262"/>
      <c r="AT650" s="262"/>
      <c r="AU650" s="276"/>
    </row>
    <row r="651" spans="1:55" s="2" customFormat="1" ht="15.75" thickBot="1" x14ac:dyDescent="0.3">
      <c r="A651"/>
      <c r="B651" s="261"/>
      <c r="C651" s="263"/>
      <c r="D651" s="263"/>
      <c r="E651" s="279"/>
      <c r="F651" s="279"/>
      <c r="G651" s="279"/>
      <c r="H651" s="279"/>
      <c r="I651" s="279"/>
      <c r="J651" s="280"/>
      <c r="K651" s="280"/>
      <c r="L651" s="280"/>
      <c r="M651" s="281"/>
      <c r="N651" s="281"/>
      <c r="O651" s="281"/>
      <c r="P651" s="280"/>
      <c r="Q651" s="281"/>
      <c r="R651" s="281"/>
      <c r="S651" s="281"/>
      <c r="T651" s="281"/>
      <c r="U651" s="281"/>
      <c r="V651" s="281"/>
      <c r="W651" s="281"/>
      <c r="X651" s="282"/>
      <c r="Y651" s="523"/>
      <c r="Z651" s="524"/>
      <c r="AA651" s="524"/>
      <c r="AB651" s="283"/>
      <c r="AC651" s="283"/>
      <c r="AD651" s="525"/>
      <c r="AE651" s="272"/>
      <c r="AF651" s="272"/>
      <c r="AG651" s="274"/>
      <c r="AH651" s="281"/>
      <c r="AI651" s="281"/>
      <c r="AJ651" s="281"/>
      <c r="AK651" s="281"/>
      <c r="AL651" s="281"/>
      <c r="AM651" s="281"/>
      <c r="AN651" s="281"/>
      <c r="AO651" s="283"/>
      <c r="AP651" s="283"/>
      <c r="AQ651" s="283"/>
      <c r="AR651" s="283"/>
      <c r="AS651" s="263"/>
      <c r="AT651" s="263"/>
      <c r="AU651" s="284"/>
    </row>
    <row r="652" spans="1:55" s="2" customFormat="1" x14ac:dyDescent="0.25">
      <c r="A652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  <c r="AX652" s="17"/>
      <c r="AY652" s="17"/>
      <c r="AZ652" s="17"/>
      <c r="BA652" s="17"/>
      <c r="BB652" s="17"/>
      <c r="BC652" s="17"/>
    </row>
    <row r="653" spans="1:55" s="2" customFormat="1" x14ac:dyDescent="0.25">
      <c r="A653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  <c r="BA653" s="17"/>
      <c r="BB653" s="17"/>
      <c r="BC653" s="17"/>
    </row>
  </sheetData>
  <autoFilter ref="AK6:AK109" xr:uid="{A60D1E68-8A40-46FC-91C9-B90A6C314836}"/>
  <mergeCells count="1854">
    <mergeCell ref="C35:W35"/>
    <mergeCell ref="Y35:AC35"/>
    <mergeCell ref="C36:W36"/>
    <mergeCell ref="Y36:AC36"/>
    <mergeCell ref="AB11:AC11"/>
    <mergeCell ref="AE11:AI11"/>
    <mergeCell ref="C12:P12"/>
    <mergeCell ref="R12:S12"/>
    <mergeCell ref="U12:W12"/>
    <mergeCell ref="Y12:Z12"/>
    <mergeCell ref="AB6:AD6"/>
    <mergeCell ref="R4:AD4"/>
    <mergeCell ref="R5:X5"/>
    <mergeCell ref="Y5:AD5"/>
    <mergeCell ref="R6:T6"/>
    <mergeCell ref="U6:X6"/>
    <mergeCell ref="Y6:AA6"/>
    <mergeCell ref="Y15:Z15"/>
    <mergeCell ref="AB15:AC15"/>
    <mergeCell ref="AE15:AI15"/>
    <mergeCell ref="C16:W16"/>
    <mergeCell ref="Y16:Z16"/>
    <mergeCell ref="AB16:AC16"/>
    <mergeCell ref="AE16:AI16"/>
    <mergeCell ref="C17:AC17"/>
    <mergeCell ref="AE17:AI17"/>
    <mergeCell ref="C18:J18"/>
    <mergeCell ref="L18:P18"/>
    <mergeCell ref="Q18:W18"/>
    <mergeCell ref="Y18:AC18"/>
    <mergeCell ref="AE18:AI18"/>
    <mergeCell ref="C19:AC19"/>
    <mergeCell ref="A29:A34"/>
    <mergeCell ref="C22:AC22"/>
    <mergeCell ref="AE22:AI22"/>
    <mergeCell ref="C23:AC23"/>
    <mergeCell ref="AE23:AI23"/>
    <mergeCell ref="C24:AC24"/>
    <mergeCell ref="AE24:AI24"/>
    <mergeCell ref="C25:AC25"/>
    <mergeCell ref="AE25:AI25"/>
    <mergeCell ref="C26:J26"/>
    <mergeCell ref="L26:P26"/>
    <mergeCell ref="Q26:W26"/>
    <mergeCell ref="Y26:AC26"/>
    <mergeCell ref="AE26:AI26"/>
    <mergeCell ref="C27:J27"/>
    <mergeCell ref="L27:P27"/>
    <mergeCell ref="Q27:W27"/>
    <mergeCell ref="Y27:AC27"/>
    <mergeCell ref="AE27:AI27"/>
    <mergeCell ref="C31:W31"/>
    <mergeCell ref="Y31:AC31"/>
    <mergeCell ref="C32:W32"/>
    <mergeCell ref="Y32:AC32"/>
    <mergeCell ref="C33:W33"/>
    <mergeCell ref="Y33:AC33"/>
    <mergeCell ref="C34:W34"/>
    <mergeCell ref="Y34:AC34"/>
    <mergeCell ref="C67:Q67"/>
    <mergeCell ref="S67:W67"/>
    <mergeCell ref="Y67:AC67"/>
    <mergeCell ref="AE67:AI67"/>
    <mergeCell ref="C68:Q68"/>
    <mergeCell ref="S68:W68"/>
    <mergeCell ref="Y68:AC68"/>
    <mergeCell ref="AE68:AI68"/>
    <mergeCell ref="C73:Q73"/>
    <mergeCell ref="S73:W73"/>
    <mergeCell ref="Y73:AC73"/>
    <mergeCell ref="AE73:AI73"/>
    <mergeCell ref="C76:Q76"/>
    <mergeCell ref="S76:W76"/>
    <mergeCell ref="X76:AC76"/>
    <mergeCell ref="AE76:AI76"/>
    <mergeCell ref="C77:L77"/>
    <mergeCell ref="N77:R77"/>
    <mergeCell ref="AE97:AI97"/>
    <mergeCell ref="C98:L98"/>
    <mergeCell ref="N98:Q98"/>
    <mergeCell ref="S98:AD98"/>
    <mergeCell ref="AE98:AJ98"/>
    <mergeCell ref="A82:A93"/>
    <mergeCell ref="C80:L80"/>
    <mergeCell ref="N80:R80"/>
    <mergeCell ref="S80:W80"/>
    <mergeCell ref="Y80:AC80"/>
    <mergeCell ref="AE80:AI80"/>
    <mergeCell ref="C74:Q74"/>
    <mergeCell ref="S74:W74"/>
    <mergeCell ref="Y74:AC74"/>
    <mergeCell ref="AE74:AI74"/>
    <mergeCell ref="C75:Q75"/>
    <mergeCell ref="S75:W75"/>
    <mergeCell ref="Y75:AC75"/>
    <mergeCell ref="AE75:AI75"/>
    <mergeCell ref="A57:A81"/>
    <mergeCell ref="C61:Q61"/>
    <mergeCell ref="S61:W61"/>
    <mergeCell ref="Y61:AC61"/>
    <mergeCell ref="AE61:AI61"/>
    <mergeCell ref="T122:X122"/>
    <mergeCell ref="T123:X123"/>
    <mergeCell ref="T120:X120"/>
    <mergeCell ref="T121:X121"/>
    <mergeCell ref="T118:X118"/>
    <mergeCell ref="T119:X119"/>
    <mergeCell ref="B121:L121"/>
    <mergeCell ref="N121:R121"/>
    <mergeCell ref="B122:L122"/>
    <mergeCell ref="N122:R122"/>
    <mergeCell ref="C105:L109"/>
    <mergeCell ref="M105:M109"/>
    <mergeCell ref="N105:R105"/>
    <mergeCell ref="S105:AD105"/>
    <mergeCell ref="AE105:AJ105"/>
    <mergeCell ref="N106:R106"/>
    <mergeCell ref="T106:AC106"/>
    <mergeCell ref="AE106:AI106"/>
    <mergeCell ref="N107:R107"/>
    <mergeCell ref="S107:AD107"/>
    <mergeCell ref="AE107:AJ107"/>
    <mergeCell ref="N108:R108"/>
    <mergeCell ref="B117:L117"/>
    <mergeCell ref="N117:R117"/>
    <mergeCell ref="B118:L118"/>
    <mergeCell ref="N118:R118"/>
    <mergeCell ref="B119:L119"/>
    <mergeCell ref="N119:R119"/>
    <mergeCell ref="B120:L120"/>
    <mergeCell ref="N120:R120"/>
    <mergeCell ref="B105:B109"/>
    <mergeCell ref="T108:AC108"/>
    <mergeCell ref="B139:Q139"/>
    <mergeCell ref="S139:W139"/>
    <mergeCell ref="B140:Q140"/>
    <mergeCell ref="S140:W140"/>
    <mergeCell ref="B141:Q141"/>
    <mergeCell ref="S141:W141"/>
    <mergeCell ref="B142:Q142"/>
    <mergeCell ref="S142:W142"/>
    <mergeCell ref="T126:X126"/>
    <mergeCell ref="T127:X127"/>
    <mergeCell ref="T124:X124"/>
    <mergeCell ref="T125:X125"/>
    <mergeCell ref="B123:L123"/>
    <mergeCell ref="N123:R123"/>
    <mergeCell ref="B124:L124"/>
    <mergeCell ref="N124:R124"/>
    <mergeCell ref="B125:L125"/>
    <mergeCell ref="N125:R125"/>
    <mergeCell ref="B126:L126"/>
    <mergeCell ref="N126:R126"/>
    <mergeCell ref="B127:L127"/>
    <mergeCell ref="N127:R127"/>
    <mergeCell ref="B128:L128"/>
    <mergeCell ref="N128:R128"/>
    <mergeCell ref="T128:W128"/>
    <mergeCell ref="B129:L129"/>
    <mergeCell ref="N129:R129"/>
    <mergeCell ref="T129:W129"/>
    <mergeCell ref="B130:M130"/>
    <mergeCell ref="N130:S131"/>
    <mergeCell ref="T130:X131"/>
    <mergeCell ref="B131:D131"/>
    <mergeCell ref="E131:M131"/>
    <mergeCell ref="B133:X134"/>
    <mergeCell ref="B135:Q135"/>
    <mergeCell ref="S135:W135"/>
    <mergeCell ref="B136:Q136"/>
    <mergeCell ref="S136:W136"/>
    <mergeCell ref="B137:Q137"/>
    <mergeCell ref="S137:W137"/>
    <mergeCell ref="B138:Q138"/>
    <mergeCell ref="S138:W138"/>
    <mergeCell ref="B184:Q184"/>
    <mergeCell ref="S184:W184"/>
    <mergeCell ref="B185:Q185"/>
    <mergeCell ref="S185:W185"/>
    <mergeCell ref="B186:Q186"/>
    <mergeCell ref="S186:W186"/>
    <mergeCell ref="B187:Q187"/>
    <mergeCell ref="S187:W187"/>
    <mergeCell ref="B189:X190"/>
    <mergeCell ref="B191:B196"/>
    <mergeCell ref="C191:Q191"/>
    <mergeCell ref="S191:W191"/>
    <mergeCell ref="B147:Q147"/>
    <mergeCell ref="S147:W147"/>
    <mergeCell ref="B148:Q148"/>
    <mergeCell ref="S148:W148"/>
    <mergeCell ref="B150:X151"/>
    <mergeCell ref="B152:Q152"/>
    <mergeCell ref="S152:W152"/>
    <mergeCell ref="B174:AB174"/>
    <mergeCell ref="AD174:AH174"/>
    <mergeCell ref="B175:AB175"/>
    <mergeCell ref="AD175:AH175"/>
    <mergeCell ref="B176:AH176"/>
    <mergeCell ref="B177:AB177"/>
    <mergeCell ref="AD177:AH177"/>
    <mergeCell ref="B178:AB178"/>
    <mergeCell ref="AD178:AH178"/>
    <mergeCell ref="B179:AB179"/>
    <mergeCell ref="AD179:AH179"/>
    <mergeCell ref="B182:X183"/>
    <mergeCell ref="C171:J171"/>
    <mergeCell ref="L171:P171"/>
    <mergeCell ref="R171:V171"/>
    <mergeCell ref="W171:AH171"/>
    <mergeCell ref="B172:AH172"/>
    <mergeCell ref="B173:AB173"/>
    <mergeCell ref="AC173:AH173"/>
    <mergeCell ref="D254:AA254"/>
    <mergeCell ref="AC254:AG254"/>
    <mergeCell ref="D255:AA255"/>
    <mergeCell ref="AC255:AG255"/>
    <mergeCell ref="D260:AA260"/>
    <mergeCell ref="AC260:AG260"/>
    <mergeCell ref="D261:AA261"/>
    <mergeCell ref="B236:L236"/>
    <mergeCell ref="N236:R236"/>
    <mergeCell ref="T236:X236"/>
    <mergeCell ref="Z236:AD236"/>
    <mergeCell ref="AF236:AJ236"/>
    <mergeCell ref="B237:L237"/>
    <mergeCell ref="B234:L234"/>
    <mergeCell ref="N234:R234"/>
    <mergeCell ref="T234:X234"/>
    <mergeCell ref="Z234:AD234"/>
    <mergeCell ref="AF234:AJ234"/>
    <mergeCell ref="B235:L235"/>
    <mergeCell ref="N235:R235"/>
    <mergeCell ref="T235:X235"/>
    <mergeCell ref="Z235:AD235"/>
    <mergeCell ref="AF235:AJ235"/>
    <mergeCell ref="D252:AA252"/>
    <mergeCell ref="AC252:AG252"/>
    <mergeCell ref="D253:AA253"/>
    <mergeCell ref="N237:R237"/>
    <mergeCell ref="T237:X237"/>
    <mergeCell ref="Z237:AD237"/>
    <mergeCell ref="AF237:AJ237"/>
    <mergeCell ref="N238:R238"/>
    <mergeCell ref="S324:W324"/>
    <mergeCell ref="S325:W325"/>
    <mergeCell ref="P271:U271"/>
    <mergeCell ref="V271:AA271"/>
    <mergeCell ref="AB271:AG271"/>
    <mergeCell ref="Q272:U272"/>
    <mergeCell ref="W272:AA272"/>
    <mergeCell ref="AC272:AG272"/>
    <mergeCell ref="B256:C261"/>
    <mergeCell ref="D256:AA256"/>
    <mergeCell ref="AC256:AG256"/>
    <mergeCell ref="D257:O257"/>
    <mergeCell ref="Q257:U257"/>
    <mergeCell ref="W257:AA257"/>
    <mergeCell ref="AC257:AG257"/>
    <mergeCell ref="D258:O258"/>
    <mergeCell ref="Q258:U258"/>
    <mergeCell ref="V258:AA258"/>
    <mergeCell ref="AC258:AG258"/>
    <mergeCell ref="D259:O259"/>
    <mergeCell ref="Q259:U259"/>
    <mergeCell ref="V259:AA259"/>
    <mergeCell ref="AC259:AG259"/>
    <mergeCell ref="AC261:AG261"/>
    <mergeCell ref="B262:C262"/>
    <mergeCell ref="D262:F262"/>
    <mergeCell ref="H262:L262"/>
    <mergeCell ref="M262:O262"/>
    <mergeCell ref="Q262:U262"/>
    <mergeCell ref="V262:AA262"/>
    <mergeCell ref="AC262:AG262"/>
    <mergeCell ref="B263:C270"/>
    <mergeCell ref="S359:W359"/>
    <mergeCell ref="C360:Q360"/>
    <mergeCell ref="S360:W360"/>
    <mergeCell ref="C361:X361"/>
    <mergeCell ref="C362:Q362"/>
    <mergeCell ref="B377:Q377"/>
    <mergeCell ref="S377:W377"/>
    <mergeCell ref="B382:Q382"/>
    <mergeCell ref="B383:Q383"/>
    <mergeCell ref="B384:Q384"/>
    <mergeCell ref="B385:Q385"/>
    <mergeCell ref="B386:Q386"/>
    <mergeCell ref="B387:Q387"/>
    <mergeCell ref="B388:Q388"/>
    <mergeCell ref="B389:Q389"/>
    <mergeCell ref="B390:Q390"/>
    <mergeCell ref="B391:Q391"/>
    <mergeCell ref="B397:Q397"/>
    <mergeCell ref="B398:Q398"/>
    <mergeCell ref="B399:Q399"/>
    <mergeCell ref="B400:Q400"/>
    <mergeCell ref="B379:X380"/>
    <mergeCell ref="S381:W381"/>
    <mergeCell ref="S382:W382"/>
    <mergeCell ref="S383:W383"/>
    <mergeCell ref="S384:W384"/>
    <mergeCell ref="S385:W385"/>
    <mergeCell ref="S386:W386"/>
    <mergeCell ref="S387:W387"/>
    <mergeCell ref="S388:W388"/>
    <mergeCell ref="S389:W389"/>
    <mergeCell ref="S390:W390"/>
    <mergeCell ref="S391:W391"/>
    <mergeCell ref="S392:W392"/>
    <mergeCell ref="B381:Q381"/>
    <mergeCell ref="B392:Q392"/>
    <mergeCell ref="AH414:AJ414"/>
    <mergeCell ref="AL414:AN414"/>
    <mergeCell ref="AP414:AR414"/>
    <mergeCell ref="B414:L414"/>
    <mergeCell ref="U407:AF407"/>
    <mergeCell ref="AG407:AJ408"/>
    <mergeCell ref="AK407:AN408"/>
    <mergeCell ref="U408:X408"/>
    <mergeCell ref="S393:W393"/>
    <mergeCell ref="S394:W394"/>
    <mergeCell ref="S395:W395"/>
    <mergeCell ref="S396:W396"/>
    <mergeCell ref="S397:W397"/>
    <mergeCell ref="S398:W398"/>
    <mergeCell ref="S399:W399"/>
    <mergeCell ref="S400:W400"/>
    <mergeCell ref="S401:W401"/>
    <mergeCell ref="S402:W402"/>
    <mergeCell ref="B403:Q403"/>
    <mergeCell ref="S403:W403"/>
    <mergeCell ref="B404:Q404"/>
    <mergeCell ref="S404:W404"/>
    <mergeCell ref="Y408:AB408"/>
    <mergeCell ref="AC408:AF408"/>
    <mergeCell ref="B406:L408"/>
    <mergeCell ref="M406:P408"/>
    <mergeCell ref="Q406:T408"/>
    <mergeCell ref="U406:AN406"/>
    <mergeCell ref="B393:Q393"/>
    <mergeCell ref="B394:Q394"/>
    <mergeCell ref="B395:Q395"/>
    <mergeCell ref="B396:Q396"/>
    <mergeCell ref="R418:T418"/>
    <mergeCell ref="V418:X418"/>
    <mergeCell ref="Z418:AB418"/>
    <mergeCell ref="AD418:AF418"/>
    <mergeCell ref="AH418:AJ418"/>
    <mergeCell ref="AL418:AN418"/>
    <mergeCell ref="AP418:AR418"/>
    <mergeCell ref="B419:L419"/>
    <mergeCell ref="N419:P419"/>
    <mergeCell ref="R419:T419"/>
    <mergeCell ref="V415:X415"/>
    <mergeCell ref="Z415:AB415"/>
    <mergeCell ref="AD415:AF415"/>
    <mergeCell ref="AH415:AJ415"/>
    <mergeCell ref="AL415:AN415"/>
    <mergeCell ref="AP415:AR415"/>
    <mergeCell ref="B411:L411"/>
    <mergeCell ref="N411:P411"/>
    <mergeCell ref="R411:T411"/>
    <mergeCell ref="V411:X411"/>
    <mergeCell ref="Z411:AB411"/>
    <mergeCell ref="AD411:AF411"/>
    <mergeCell ref="AH411:AJ411"/>
    <mergeCell ref="AL411:AN411"/>
    <mergeCell ref="AP411:AR411"/>
    <mergeCell ref="B412:L412"/>
    <mergeCell ref="N412:P412"/>
    <mergeCell ref="R412:T412"/>
    <mergeCell ref="R414:T414"/>
    <mergeCell ref="V414:X414"/>
    <mergeCell ref="Z414:AB414"/>
    <mergeCell ref="AD414:AF414"/>
    <mergeCell ref="R431:T431"/>
    <mergeCell ref="V431:X431"/>
    <mergeCell ref="Z431:AB431"/>
    <mergeCell ref="AD431:AF431"/>
    <mergeCell ref="AH431:AJ431"/>
    <mergeCell ref="AL431:AN431"/>
    <mergeCell ref="AP431:AR431"/>
    <mergeCell ref="B432:L432"/>
    <mergeCell ref="N432:P432"/>
    <mergeCell ref="R432:T432"/>
    <mergeCell ref="B428:L428"/>
    <mergeCell ref="N428:P428"/>
    <mergeCell ref="R428:T428"/>
    <mergeCell ref="V428:X428"/>
    <mergeCell ref="Z428:AB428"/>
    <mergeCell ref="AD428:AF428"/>
    <mergeCell ref="AH428:AJ428"/>
    <mergeCell ref="AL428:AN428"/>
    <mergeCell ref="AP428:AR428"/>
    <mergeCell ref="R429:T429"/>
    <mergeCell ref="V429:X429"/>
    <mergeCell ref="Z429:AB429"/>
    <mergeCell ref="AD429:AF429"/>
    <mergeCell ref="AH429:AJ429"/>
    <mergeCell ref="AL429:AN429"/>
    <mergeCell ref="AP429:AR429"/>
    <mergeCell ref="B430:L430"/>
    <mergeCell ref="N430:P430"/>
    <mergeCell ref="R430:T430"/>
    <mergeCell ref="V430:X430"/>
    <mergeCell ref="Z430:AB430"/>
    <mergeCell ref="AD430:AF430"/>
    <mergeCell ref="S446:W446"/>
    <mergeCell ref="S447:W447"/>
    <mergeCell ref="S448:W448"/>
    <mergeCell ref="S449:W449"/>
    <mergeCell ref="S450:W450"/>
    <mergeCell ref="S451:W451"/>
    <mergeCell ref="S452:W452"/>
    <mergeCell ref="B453:Q453"/>
    <mergeCell ref="S453:W453"/>
    <mergeCell ref="S454:W454"/>
    <mergeCell ref="S455:W455"/>
    <mergeCell ref="B438:L438"/>
    <mergeCell ref="N438:P438"/>
    <mergeCell ref="R438:T438"/>
    <mergeCell ref="V438:X438"/>
    <mergeCell ref="Z438:AB438"/>
    <mergeCell ref="AD438:AF438"/>
    <mergeCell ref="S485:W485"/>
    <mergeCell ref="S486:W486"/>
    <mergeCell ref="B488:X489"/>
    <mergeCell ref="S490:W490"/>
    <mergeCell ref="B484:Q484"/>
    <mergeCell ref="B485:Q485"/>
    <mergeCell ref="B490:Q490"/>
    <mergeCell ref="S456:W456"/>
    <mergeCell ref="S457:W457"/>
    <mergeCell ref="S458:W458"/>
    <mergeCell ref="S459:W459"/>
    <mergeCell ref="S460:W460"/>
    <mergeCell ref="S461:W461"/>
    <mergeCell ref="S462:W462"/>
    <mergeCell ref="S463:W463"/>
    <mergeCell ref="S464:W464"/>
    <mergeCell ref="S465:W465"/>
    <mergeCell ref="S466:W466"/>
    <mergeCell ref="S467:W467"/>
    <mergeCell ref="S468:W468"/>
    <mergeCell ref="S469:W469"/>
    <mergeCell ref="S470:W470"/>
    <mergeCell ref="S471:W471"/>
    <mergeCell ref="S472:W472"/>
    <mergeCell ref="S473:W473"/>
    <mergeCell ref="S474:W474"/>
    <mergeCell ref="S475:W475"/>
    <mergeCell ref="S476:W476"/>
    <mergeCell ref="B477:Q477"/>
    <mergeCell ref="S477:W477"/>
    <mergeCell ref="S478:W478"/>
    <mergeCell ref="B479:Q479"/>
    <mergeCell ref="B513:Q513"/>
    <mergeCell ref="B514:Q514"/>
    <mergeCell ref="B515:Q515"/>
    <mergeCell ref="B516:Q516"/>
    <mergeCell ref="B517:Q517"/>
    <mergeCell ref="B518:Q518"/>
    <mergeCell ref="B519:Q519"/>
    <mergeCell ref="B520:Q520"/>
    <mergeCell ref="B521:Q521"/>
    <mergeCell ref="S491:W491"/>
    <mergeCell ref="S492:W492"/>
    <mergeCell ref="S493:W493"/>
    <mergeCell ref="B494:Q494"/>
    <mergeCell ref="S494:W494"/>
    <mergeCell ref="S495:W495"/>
    <mergeCell ref="S496:W496"/>
    <mergeCell ref="S497:W497"/>
    <mergeCell ref="S498:W498"/>
    <mergeCell ref="B499:Q499"/>
    <mergeCell ref="S499:W499"/>
    <mergeCell ref="B501:X502"/>
    <mergeCell ref="S503:W503"/>
    <mergeCell ref="S504:W504"/>
    <mergeCell ref="S510:W510"/>
    <mergeCell ref="S511:W511"/>
    <mergeCell ref="S512:W512"/>
    <mergeCell ref="S513:W513"/>
    <mergeCell ref="S514:W514"/>
    <mergeCell ref="S515:W515"/>
    <mergeCell ref="S516:W516"/>
    <mergeCell ref="S517:W517"/>
    <mergeCell ref="S518:W518"/>
    <mergeCell ref="B547:L547"/>
    <mergeCell ref="N547:P547"/>
    <mergeCell ref="R547:T547"/>
    <mergeCell ref="V547:X547"/>
    <mergeCell ref="Z547:AB547"/>
    <mergeCell ref="AD547:AF547"/>
    <mergeCell ref="AH547:AJ547"/>
    <mergeCell ref="AL547:AN547"/>
    <mergeCell ref="AP547:AR547"/>
    <mergeCell ref="B548:L548"/>
    <mergeCell ref="N548:P548"/>
    <mergeCell ref="R548:T548"/>
    <mergeCell ref="B546:L546"/>
    <mergeCell ref="N546:P546"/>
    <mergeCell ref="R546:T546"/>
    <mergeCell ref="V546:X546"/>
    <mergeCell ref="Z546:AB546"/>
    <mergeCell ref="AD546:AF546"/>
    <mergeCell ref="AH546:AJ546"/>
    <mergeCell ref="AL546:AN546"/>
    <mergeCell ref="AP546:AR546"/>
    <mergeCell ref="V548:X548"/>
    <mergeCell ref="Z548:AB548"/>
    <mergeCell ref="AD548:AF548"/>
    <mergeCell ref="AH548:AJ548"/>
    <mergeCell ref="AL548:AN548"/>
    <mergeCell ref="AP548:AR548"/>
    <mergeCell ref="B554:L554"/>
    <mergeCell ref="N554:P554"/>
    <mergeCell ref="R554:T554"/>
    <mergeCell ref="V554:X554"/>
    <mergeCell ref="Z554:AB554"/>
    <mergeCell ref="AD554:AF554"/>
    <mergeCell ref="AH554:AJ554"/>
    <mergeCell ref="AL554:AN554"/>
    <mergeCell ref="AP554:AR554"/>
    <mergeCell ref="Z557:AB557"/>
    <mergeCell ref="AD557:AF557"/>
    <mergeCell ref="AH557:AJ557"/>
    <mergeCell ref="AL557:AN557"/>
    <mergeCell ref="AP557:AR557"/>
    <mergeCell ref="Z559:AB559"/>
    <mergeCell ref="AD559:AF559"/>
    <mergeCell ref="AH559:AJ559"/>
    <mergeCell ref="AL559:AN559"/>
    <mergeCell ref="AP559:AR559"/>
    <mergeCell ref="AH555:AJ555"/>
    <mergeCell ref="B558:L558"/>
    <mergeCell ref="N558:P558"/>
    <mergeCell ref="S591:W591"/>
    <mergeCell ref="S592:W592"/>
    <mergeCell ref="B587:Q587"/>
    <mergeCell ref="B588:Q588"/>
    <mergeCell ref="B589:Q589"/>
    <mergeCell ref="B590:Q590"/>
    <mergeCell ref="B591:Q591"/>
    <mergeCell ref="B592:Q592"/>
    <mergeCell ref="AH558:AJ558"/>
    <mergeCell ref="AL558:AN558"/>
    <mergeCell ref="AP558:AR558"/>
    <mergeCell ref="B559:L559"/>
    <mergeCell ref="B555:L555"/>
    <mergeCell ref="N555:P555"/>
    <mergeCell ref="R555:T555"/>
    <mergeCell ref="V555:X555"/>
    <mergeCell ref="Z555:AB555"/>
    <mergeCell ref="AD555:AF555"/>
    <mergeCell ref="B585:Q585"/>
    <mergeCell ref="B586:Q586"/>
    <mergeCell ref="R558:T558"/>
    <mergeCell ref="V558:X558"/>
    <mergeCell ref="R559:T559"/>
    <mergeCell ref="V559:X559"/>
    <mergeCell ref="B561:X562"/>
    <mergeCell ref="B563:R563"/>
    <mergeCell ref="S563:W563"/>
    <mergeCell ref="S564:W564"/>
    <mergeCell ref="S565:W565"/>
    <mergeCell ref="S566:W566"/>
    <mergeCell ref="S567:W567"/>
    <mergeCell ref="S568:W568"/>
    <mergeCell ref="S569:W569"/>
    <mergeCell ref="Z558:AB558"/>
    <mergeCell ref="AD558:AF558"/>
    <mergeCell ref="S570:W570"/>
    <mergeCell ref="S571:W571"/>
    <mergeCell ref="S572:W572"/>
    <mergeCell ref="S573:W573"/>
    <mergeCell ref="S574:W574"/>
    <mergeCell ref="B575:Q575"/>
    <mergeCell ref="S575:W575"/>
    <mergeCell ref="S576:W576"/>
    <mergeCell ref="S577:W577"/>
    <mergeCell ref="S578:W578"/>
    <mergeCell ref="S579:W579"/>
    <mergeCell ref="S580:W580"/>
    <mergeCell ref="S581:W581"/>
    <mergeCell ref="B581:Q581"/>
    <mergeCell ref="B582:Q582"/>
    <mergeCell ref="B583:Q583"/>
    <mergeCell ref="B584:Q584"/>
    <mergeCell ref="C630:W630"/>
    <mergeCell ref="Y630:AC630"/>
    <mergeCell ref="C631:W631"/>
    <mergeCell ref="Y631:AC631"/>
    <mergeCell ref="X619:AC619"/>
    <mergeCell ref="C632:W632"/>
    <mergeCell ref="S593:W593"/>
    <mergeCell ref="B594:Q594"/>
    <mergeCell ref="S594:W594"/>
    <mergeCell ref="B597:X598"/>
    <mergeCell ref="S599:W599"/>
    <mergeCell ref="S600:W600"/>
    <mergeCell ref="S601:W601"/>
    <mergeCell ref="S602:W602"/>
    <mergeCell ref="S603:W603"/>
    <mergeCell ref="S604:W604"/>
    <mergeCell ref="S605:W605"/>
    <mergeCell ref="S606:W606"/>
    <mergeCell ref="S607:W607"/>
    <mergeCell ref="C621:Q621"/>
    <mergeCell ref="S621:W621"/>
    <mergeCell ref="Y621:AC621"/>
    <mergeCell ref="C622:Q622"/>
    <mergeCell ref="S622:W622"/>
    <mergeCell ref="Y622:AC622"/>
    <mergeCell ref="Y623:AC623"/>
    <mergeCell ref="C624:AD624"/>
    <mergeCell ref="C625:W625"/>
    <mergeCell ref="Y625:AC625"/>
    <mergeCell ref="C626:W626"/>
    <mergeCell ref="Y626:AC626"/>
    <mergeCell ref="C627:AD627"/>
    <mergeCell ref="C628:W628"/>
    <mergeCell ref="Y628:AC628"/>
    <mergeCell ref="C629:W629"/>
    <mergeCell ref="Y629:AC629"/>
    <mergeCell ref="K648:K651"/>
    <mergeCell ref="L648:L651"/>
    <mergeCell ref="Y646:Y647"/>
    <mergeCell ref="Y648:Y651"/>
    <mergeCell ref="Z648:AA651"/>
    <mergeCell ref="AB648:AC651"/>
    <mergeCell ref="AD648:AD651"/>
    <mergeCell ref="M649:O651"/>
    <mergeCell ref="P649:P651"/>
    <mergeCell ref="Q649:T651"/>
    <mergeCell ref="B645:D645"/>
    <mergeCell ref="E645:F645"/>
    <mergeCell ref="G645:K645"/>
    <mergeCell ref="L645:L647"/>
    <mergeCell ref="M645:N645"/>
    <mergeCell ref="Y632:AC632"/>
    <mergeCell ref="C633:AD633"/>
    <mergeCell ref="C634:W634"/>
    <mergeCell ref="Y634:AC634"/>
    <mergeCell ref="C635:W635"/>
    <mergeCell ref="Y635:AC635"/>
    <mergeCell ref="C636:AD636"/>
    <mergeCell ref="C637:Q637"/>
    <mergeCell ref="S637:W637"/>
    <mergeCell ref="Y637:AC637"/>
    <mergeCell ref="B639:AU639"/>
    <mergeCell ref="B640:S640"/>
    <mergeCell ref="T640:AB640"/>
    <mergeCell ref="AC640:AE640"/>
    <mergeCell ref="AF640:AO640"/>
    <mergeCell ref="AP640:AR640"/>
    <mergeCell ref="AH635:AK635"/>
    <mergeCell ref="A7:A20"/>
    <mergeCell ref="C7:P7"/>
    <mergeCell ref="R7:S7"/>
    <mergeCell ref="U7:W7"/>
    <mergeCell ref="Y7:Z7"/>
    <mergeCell ref="AB7:AC7"/>
    <mergeCell ref="AE7:AI7"/>
    <mergeCell ref="C8:P8"/>
    <mergeCell ref="R8:S8"/>
    <mergeCell ref="U8:W8"/>
    <mergeCell ref="Y8:Z8"/>
    <mergeCell ref="AB8:AC8"/>
    <mergeCell ref="AE8:AI8"/>
    <mergeCell ref="C9:AC9"/>
    <mergeCell ref="AE9:AI9"/>
    <mergeCell ref="C10:Z10"/>
    <mergeCell ref="AB10:AC10"/>
    <mergeCell ref="AE10:AI10"/>
    <mergeCell ref="C11:P11"/>
    <mergeCell ref="R11:S11"/>
    <mergeCell ref="U11:W11"/>
    <mergeCell ref="Y11:Z11"/>
    <mergeCell ref="AB12:AC12"/>
    <mergeCell ref="AE12:AI12"/>
    <mergeCell ref="C13:AC13"/>
    <mergeCell ref="AE13:AI13"/>
    <mergeCell ref="C14:Z14"/>
    <mergeCell ref="AB14:AC14"/>
    <mergeCell ref="AE14:AI14"/>
    <mergeCell ref="C15:P15"/>
    <mergeCell ref="R15:S15"/>
    <mergeCell ref="U15:W15"/>
    <mergeCell ref="AE19:AI19"/>
    <mergeCell ref="C20:J20"/>
    <mergeCell ref="L20:P20"/>
    <mergeCell ref="Q20:W20"/>
    <mergeCell ref="Y20:AC20"/>
    <mergeCell ref="AE20:AI20"/>
    <mergeCell ref="C21:J21"/>
    <mergeCell ref="L21:P21"/>
    <mergeCell ref="Q21:W21"/>
    <mergeCell ref="Y21:AC21"/>
    <mergeCell ref="AE21:AI21"/>
    <mergeCell ref="C28:AC28"/>
    <mergeCell ref="AE28:AI28"/>
    <mergeCell ref="C29:W29"/>
    <mergeCell ref="Y29:AC29"/>
    <mergeCell ref="C30:W30"/>
    <mergeCell ref="Y30:AC30"/>
    <mergeCell ref="C37:W37"/>
    <mergeCell ref="Y37:AC37"/>
    <mergeCell ref="C38:W38"/>
    <mergeCell ref="Y38:AC38"/>
    <mergeCell ref="C39:W39"/>
    <mergeCell ref="Y39:AC39"/>
    <mergeCell ref="C40:W40"/>
    <mergeCell ref="Y40:AC40"/>
    <mergeCell ref="C41:W41"/>
    <mergeCell ref="Y41:AC41"/>
    <mergeCell ref="C42:W42"/>
    <mergeCell ref="Y42:AC42"/>
    <mergeCell ref="C43:W43"/>
    <mergeCell ref="Y43:AC43"/>
    <mergeCell ref="C44:W44"/>
    <mergeCell ref="Y44:AC44"/>
    <mergeCell ref="C45:W45"/>
    <mergeCell ref="Y45:AC45"/>
    <mergeCell ref="C46:W46"/>
    <mergeCell ref="Y46:AC46"/>
    <mergeCell ref="C47:W47"/>
    <mergeCell ref="Y47:AC47"/>
    <mergeCell ref="C48:W48"/>
    <mergeCell ref="Y48:AC48"/>
    <mergeCell ref="C49:W49"/>
    <mergeCell ref="Y49:AC49"/>
    <mergeCell ref="C50:W50"/>
    <mergeCell ref="Y50:AC50"/>
    <mergeCell ref="C51:W51"/>
    <mergeCell ref="Y51:AC51"/>
    <mergeCell ref="C52:W52"/>
    <mergeCell ref="Y52:AC52"/>
    <mergeCell ref="C53:W53"/>
    <mergeCell ref="Y53:AC53"/>
    <mergeCell ref="C54:W54"/>
    <mergeCell ref="Y54:AC54"/>
    <mergeCell ref="C55:W55"/>
    <mergeCell ref="Y55:AC55"/>
    <mergeCell ref="C56:W56"/>
    <mergeCell ref="Y56:AC56"/>
    <mergeCell ref="C57:Q57"/>
    <mergeCell ref="R57:W57"/>
    <mergeCell ref="X57:AC57"/>
    <mergeCell ref="AE57:AI57"/>
    <mergeCell ref="C58:Q58"/>
    <mergeCell ref="S58:W58"/>
    <mergeCell ref="Y58:AC58"/>
    <mergeCell ref="AE58:AI58"/>
    <mergeCell ref="C59:Q59"/>
    <mergeCell ref="S59:W59"/>
    <mergeCell ref="Y59:AC59"/>
    <mergeCell ref="AE59:AI59"/>
    <mergeCell ref="C60:Q60"/>
    <mergeCell ref="S60:W60"/>
    <mergeCell ref="Y60:AC60"/>
    <mergeCell ref="AE60:AI60"/>
    <mergeCell ref="AE62:AI62"/>
    <mergeCell ref="C63:Q63"/>
    <mergeCell ref="S63:W63"/>
    <mergeCell ref="Y63:AC63"/>
    <mergeCell ref="AE63:AI63"/>
    <mergeCell ref="C64:Q64"/>
    <mergeCell ref="S64:W64"/>
    <mergeCell ref="X64:AC64"/>
    <mergeCell ref="AE64:AI64"/>
    <mergeCell ref="C65:Q65"/>
    <mergeCell ref="R65:W65"/>
    <mergeCell ref="X65:AC65"/>
    <mergeCell ref="AE65:AI65"/>
    <mergeCell ref="C62:Q62"/>
    <mergeCell ref="S62:W62"/>
    <mergeCell ref="Y62:AC62"/>
    <mergeCell ref="C66:Q66"/>
    <mergeCell ref="S66:W66"/>
    <mergeCell ref="X66:AC66"/>
    <mergeCell ref="AE66:AI66"/>
    <mergeCell ref="C69:Q69"/>
    <mergeCell ref="S69:W69"/>
    <mergeCell ref="X69:AC69"/>
    <mergeCell ref="AE69:AI69"/>
    <mergeCell ref="C70:Q70"/>
    <mergeCell ref="S70:W70"/>
    <mergeCell ref="Y70:AC70"/>
    <mergeCell ref="AE70:AI70"/>
    <mergeCell ref="C71:Q71"/>
    <mergeCell ref="S71:W71"/>
    <mergeCell ref="X71:AC71"/>
    <mergeCell ref="AE71:AI71"/>
    <mergeCell ref="C72:Q72"/>
    <mergeCell ref="S72:W72"/>
    <mergeCell ref="X72:AC72"/>
    <mergeCell ref="AE72:AI72"/>
    <mergeCell ref="S77:W77"/>
    <mergeCell ref="Y77:AC77"/>
    <mergeCell ref="AE77:AI77"/>
    <mergeCell ref="C78:L78"/>
    <mergeCell ref="N78:R78"/>
    <mergeCell ref="S78:W78"/>
    <mergeCell ref="Y78:AC78"/>
    <mergeCell ref="AE78:AI78"/>
    <mergeCell ref="C79:L79"/>
    <mergeCell ref="N79:R79"/>
    <mergeCell ref="S79:W79"/>
    <mergeCell ref="Y79:AC79"/>
    <mergeCell ref="AE79:AI79"/>
    <mergeCell ref="C81:L81"/>
    <mergeCell ref="N81:R81"/>
    <mergeCell ref="S81:W81"/>
    <mergeCell ref="Y81:AC81"/>
    <mergeCell ref="AE81:AI81"/>
    <mergeCell ref="C82:Q82"/>
    <mergeCell ref="S82:W82"/>
    <mergeCell ref="Y82:AC82"/>
    <mergeCell ref="AE82:AI82"/>
    <mergeCell ref="C83:L83"/>
    <mergeCell ref="N83:R83"/>
    <mergeCell ref="S83:W83"/>
    <mergeCell ref="Y83:AC83"/>
    <mergeCell ref="AE83:AI83"/>
    <mergeCell ref="C84:L84"/>
    <mergeCell ref="N84:R84"/>
    <mergeCell ref="S84:W84"/>
    <mergeCell ref="Y84:AC84"/>
    <mergeCell ref="AE84:AI84"/>
    <mergeCell ref="S85:W85"/>
    <mergeCell ref="Y85:AC85"/>
    <mergeCell ref="AE85:AI85"/>
    <mergeCell ref="C86:L86"/>
    <mergeCell ref="N86:R86"/>
    <mergeCell ref="S86:W86"/>
    <mergeCell ref="Y86:AC86"/>
    <mergeCell ref="AE86:AI86"/>
    <mergeCell ref="C87:L87"/>
    <mergeCell ref="N87:R87"/>
    <mergeCell ref="S87:W87"/>
    <mergeCell ref="Y87:AC87"/>
    <mergeCell ref="AE87:AI87"/>
    <mergeCell ref="C88:L88"/>
    <mergeCell ref="N88:R88"/>
    <mergeCell ref="S88:W88"/>
    <mergeCell ref="Y88:AC88"/>
    <mergeCell ref="AE88:AI88"/>
    <mergeCell ref="C85:L85"/>
    <mergeCell ref="N85:R85"/>
    <mergeCell ref="C89:L89"/>
    <mergeCell ref="N89:R89"/>
    <mergeCell ref="S89:W89"/>
    <mergeCell ref="Y89:AC89"/>
    <mergeCell ref="AE89:AI89"/>
    <mergeCell ref="C90:L90"/>
    <mergeCell ref="N90:R90"/>
    <mergeCell ref="S90:W90"/>
    <mergeCell ref="Y90:AC90"/>
    <mergeCell ref="AE90:AI90"/>
    <mergeCell ref="C91:AC91"/>
    <mergeCell ref="AE91:AI91"/>
    <mergeCell ref="C92:L92"/>
    <mergeCell ref="N92:R92"/>
    <mergeCell ref="S92:W92"/>
    <mergeCell ref="Y92:AC92"/>
    <mergeCell ref="AE92:AI92"/>
    <mergeCell ref="T99:AC99"/>
    <mergeCell ref="AE99:AI99"/>
    <mergeCell ref="B100:R100"/>
    <mergeCell ref="T100:AA100"/>
    <mergeCell ref="AB100:AC100"/>
    <mergeCell ref="AE100:AI100"/>
    <mergeCell ref="C99:L99"/>
    <mergeCell ref="N99:Q99"/>
    <mergeCell ref="C93:L93"/>
    <mergeCell ref="N93:R93"/>
    <mergeCell ref="S93:W93"/>
    <mergeCell ref="Y93:AC93"/>
    <mergeCell ref="AE93:AI93"/>
    <mergeCell ref="C94:AC94"/>
    <mergeCell ref="AE94:AI94"/>
    <mergeCell ref="C95:AC95"/>
    <mergeCell ref="AE95:AI95"/>
    <mergeCell ref="C96:AC96"/>
    <mergeCell ref="AE96:AI96"/>
    <mergeCell ref="C97:AC97"/>
    <mergeCell ref="C101:L101"/>
    <mergeCell ref="N101:Q101"/>
    <mergeCell ref="T101:AC101"/>
    <mergeCell ref="AE101:AI101"/>
    <mergeCell ref="S109:AD109"/>
    <mergeCell ref="AE109:AJ109"/>
    <mergeCell ref="B113:X114"/>
    <mergeCell ref="B115:L115"/>
    <mergeCell ref="M115:R115"/>
    <mergeCell ref="S115:W115"/>
    <mergeCell ref="B116:L116"/>
    <mergeCell ref="N116:R116"/>
    <mergeCell ref="T116:W116"/>
    <mergeCell ref="B102:R102"/>
    <mergeCell ref="B103:L103"/>
    <mergeCell ref="M103:R103"/>
    <mergeCell ref="S103:AD103"/>
    <mergeCell ref="AE103:AJ103"/>
    <mergeCell ref="C104:L104"/>
    <mergeCell ref="N104:R104"/>
    <mergeCell ref="T104:AC104"/>
    <mergeCell ref="AE104:AI104"/>
    <mergeCell ref="AE108:AI108"/>
    <mergeCell ref="N109:R109"/>
    <mergeCell ref="B143:Q143"/>
    <mergeCell ref="S143:W143"/>
    <mergeCell ref="B159:AH160"/>
    <mergeCell ref="B153:Q153"/>
    <mergeCell ref="S153:W153"/>
    <mergeCell ref="B154:Q154"/>
    <mergeCell ref="S154:W154"/>
    <mergeCell ref="B155:Q155"/>
    <mergeCell ref="S155:W155"/>
    <mergeCell ref="B156:Q156"/>
    <mergeCell ref="S156:W156"/>
    <mergeCell ref="B157:Q157"/>
    <mergeCell ref="S157:W157"/>
    <mergeCell ref="B144:Q144"/>
    <mergeCell ref="S144:W144"/>
    <mergeCell ref="B145:X145"/>
    <mergeCell ref="B146:Q146"/>
    <mergeCell ref="S146:W146"/>
    <mergeCell ref="B161:B164"/>
    <mergeCell ref="C161:J161"/>
    <mergeCell ref="K161:P161"/>
    <mergeCell ref="Q161:V161"/>
    <mergeCell ref="W161:AB161"/>
    <mergeCell ref="AC161:AH161"/>
    <mergeCell ref="C162:J162"/>
    <mergeCell ref="L162:P162"/>
    <mergeCell ref="R162:V162"/>
    <mergeCell ref="X162:AB162"/>
    <mergeCell ref="AD162:AH162"/>
    <mergeCell ref="C163:J163"/>
    <mergeCell ref="L163:P163"/>
    <mergeCell ref="R163:V163"/>
    <mergeCell ref="X163:AB163"/>
    <mergeCell ref="AD163:AH163"/>
    <mergeCell ref="C164:J164"/>
    <mergeCell ref="L164:P164"/>
    <mergeCell ref="R164:V164"/>
    <mergeCell ref="W164:AH164"/>
    <mergeCell ref="B165:B167"/>
    <mergeCell ref="C165:J165"/>
    <mergeCell ref="K165:P165"/>
    <mergeCell ref="Q165:V165"/>
    <mergeCell ref="W165:AB165"/>
    <mergeCell ref="AC165:AH165"/>
    <mergeCell ref="C166:J166"/>
    <mergeCell ref="L166:P166"/>
    <mergeCell ref="R166:V166"/>
    <mergeCell ref="X166:AB166"/>
    <mergeCell ref="AD166:AH166"/>
    <mergeCell ref="C167:J167"/>
    <mergeCell ref="L167:P167"/>
    <mergeCell ref="R167:V167"/>
    <mergeCell ref="X167:AB167"/>
    <mergeCell ref="AD167:AH167"/>
    <mergeCell ref="B168:B171"/>
    <mergeCell ref="C168:J168"/>
    <mergeCell ref="K168:P168"/>
    <mergeCell ref="Q168:V168"/>
    <mergeCell ref="W168:AB168"/>
    <mergeCell ref="AC168:AH168"/>
    <mergeCell ref="C169:J169"/>
    <mergeCell ref="L169:P169"/>
    <mergeCell ref="R169:V169"/>
    <mergeCell ref="X169:AB169"/>
    <mergeCell ref="AD169:AH169"/>
    <mergeCell ref="C170:J170"/>
    <mergeCell ref="L170:P170"/>
    <mergeCell ref="R170:V170"/>
    <mergeCell ref="X170:AB170"/>
    <mergeCell ref="AD170:AH170"/>
    <mergeCell ref="C192:Q192"/>
    <mergeCell ref="S192:W192"/>
    <mergeCell ref="C193:Q193"/>
    <mergeCell ref="S193:W193"/>
    <mergeCell ref="C194:Q194"/>
    <mergeCell ref="S194:W194"/>
    <mergeCell ref="C195:Q195"/>
    <mergeCell ref="S195:W195"/>
    <mergeCell ref="C196:Q196"/>
    <mergeCell ref="S196:W196"/>
    <mergeCell ref="B197:B207"/>
    <mergeCell ref="C197:Q197"/>
    <mergeCell ref="S197:W197"/>
    <mergeCell ref="C198:Q198"/>
    <mergeCell ref="S198:W198"/>
    <mergeCell ref="C199:Q199"/>
    <mergeCell ref="S199:W199"/>
    <mergeCell ref="C200:Q200"/>
    <mergeCell ref="S200:W200"/>
    <mergeCell ref="C201:Q201"/>
    <mergeCell ref="S201:W201"/>
    <mergeCell ref="C202:Q202"/>
    <mergeCell ref="S202:W202"/>
    <mergeCell ref="C203:Q203"/>
    <mergeCell ref="S203:W203"/>
    <mergeCell ref="C204:Q204"/>
    <mergeCell ref="S204:W204"/>
    <mergeCell ref="C205:Q205"/>
    <mergeCell ref="S205:W205"/>
    <mergeCell ref="C206:Q206"/>
    <mergeCell ref="S206:W206"/>
    <mergeCell ref="C207:Q207"/>
    <mergeCell ref="S207:W207"/>
    <mergeCell ref="B208:B216"/>
    <mergeCell ref="C208:Q208"/>
    <mergeCell ref="S208:W208"/>
    <mergeCell ref="C209:Q209"/>
    <mergeCell ref="S209:W209"/>
    <mergeCell ref="C210:Q210"/>
    <mergeCell ref="S210:W210"/>
    <mergeCell ref="C211:Q211"/>
    <mergeCell ref="S211:W211"/>
    <mergeCell ref="C212:Q212"/>
    <mergeCell ref="S212:W212"/>
    <mergeCell ref="C213:Q213"/>
    <mergeCell ref="S213:W213"/>
    <mergeCell ref="C214:Q214"/>
    <mergeCell ref="S214:W214"/>
    <mergeCell ref="C215:Q215"/>
    <mergeCell ref="S215:W215"/>
    <mergeCell ref="C216:Q216"/>
    <mergeCell ref="S216:W216"/>
    <mergeCell ref="B217:B224"/>
    <mergeCell ref="C217:Q217"/>
    <mergeCell ref="S217:W217"/>
    <mergeCell ref="C218:Q218"/>
    <mergeCell ref="S218:W218"/>
    <mergeCell ref="C219:Q219"/>
    <mergeCell ref="S219:W219"/>
    <mergeCell ref="C220:Q220"/>
    <mergeCell ref="S220:W220"/>
    <mergeCell ref="C221:Q221"/>
    <mergeCell ref="S221:W221"/>
    <mergeCell ref="C222:Q222"/>
    <mergeCell ref="S222:W222"/>
    <mergeCell ref="C223:Q223"/>
    <mergeCell ref="S223:W223"/>
    <mergeCell ref="C224:Q224"/>
    <mergeCell ref="S224:W224"/>
    <mergeCell ref="B225:B228"/>
    <mergeCell ref="C225:Q225"/>
    <mergeCell ref="S225:W225"/>
    <mergeCell ref="C226:Q226"/>
    <mergeCell ref="S226:W226"/>
    <mergeCell ref="C227:Q227"/>
    <mergeCell ref="S227:W227"/>
    <mergeCell ref="C228:Q228"/>
    <mergeCell ref="S228:W228"/>
    <mergeCell ref="B230:AK231"/>
    <mergeCell ref="B232:L233"/>
    <mergeCell ref="M232:R233"/>
    <mergeCell ref="S232:X233"/>
    <mergeCell ref="Y232:AJ232"/>
    <mergeCell ref="AK232:AK233"/>
    <mergeCell ref="Y233:AD233"/>
    <mergeCell ref="AE233:AJ233"/>
    <mergeCell ref="T238:X238"/>
    <mergeCell ref="Z238:AD238"/>
    <mergeCell ref="AE238:AJ238"/>
    <mergeCell ref="B239:L239"/>
    <mergeCell ref="N239:R239"/>
    <mergeCell ref="T239:X239"/>
    <mergeCell ref="Z239:AD239"/>
    <mergeCell ref="AE239:AJ239"/>
    <mergeCell ref="B240:L240"/>
    <mergeCell ref="N240:R240"/>
    <mergeCell ref="T240:X240"/>
    <mergeCell ref="Z240:AD240"/>
    <mergeCell ref="AF240:AJ240"/>
    <mergeCell ref="AC253:AG253"/>
    <mergeCell ref="Q247:U247"/>
    <mergeCell ref="W247:AA247"/>
    <mergeCell ref="AC247:AG247"/>
    <mergeCell ref="D248:O248"/>
    <mergeCell ref="Q248:U248"/>
    <mergeCell ref="W248:AA248"/>
    <mergeCell ref="AC248:AG248"/>
    <mergeCell ref="D249:O249"/>
    <mergeCell ref="Q249:U249"/>
    <mergeCell ref="W249:AA249"/>
    <mergeCell ref="AC249:AG249"/>
    <mergeCell ref="D250:O250"/>
    <mergeCell ref="Q250:U250"/>
    <mergeCell ref="W250:AA250"/>
    <mergeCell ref="AC250:AG250"/>
    <mergeCell ref="D251:AA251"/>
    <mergeCell ref="AC251:AG251"/>
    <mergeCell ref="B238:L238"/>
    <mergeCell ref="S323:W323"/>
    <mergeCell ref="B271:O272"/>
    <mergeCell ref="S353:W353"/>
    <mergeCell ref="S337:W337"/>
    <mergeCell ref="S338:W338"/>
    <mergeCell ref="S339:W339"/>
    <mergeCell ref="S340:W340"/>
    <mergeCell ref="S341:W341"/>
    <mergeCell ref="S342:W342"/>
    <mergeCell ref="S343:W343"/>
    <mergeCell ref="S344:W344"/>
    <mergeCell ref="S345:W345"/>
    <mergeCell ref="S346:W346"/>
    <mergeCell ref="S347:W347"/>
    <mergeCell ref="S348:W348"/>
    <mergeCell ref="S349:W349"/>
    <mergeCell ref="S350:W350"/>
    <mergeCell ref="S351:W351"/>
    <mergeCell ref="S326:W326"/>
    <mergeCell ref="S327:W327"/>
    <mergeCell ref="S328:W328"/>
    <mergeCell ref="C321:Q321"/>
    <mergeCell ref="C322:Q322"/>
    <mergeCell ref="C323:Q323"/>
    <mergeCell ref="C324:Q324"/>
    <mergeCell ref="C325:Q325"/>
    <mergeCell ref="C326:Q326"/>
    <mergeCell ref="C327:Q327"/>
    <mergeCell ref="B274:X275"/>
    <mergeCell ref="S276:W276"/>
    <mergeCell ref="S277:W277"/>
    <mergeCell ref="S278:W278"/>
    <mergeCell ref="AB263:AG264"/>
    <mergeCell ref="W265:AA265"/>
    <mergeCell ref="AC265:AG265"/>
    <mergeCell ref="W266:AA266"/>
    <mergeCell ref="AC266:AG266"/>
    <mergeCell ref="W267:AA267"/>
    <mergeCell ref="AC267:AG267"/>
    <mergeCell ref="W268:AA268"/>
    <mergeCell ref="AC268:AG268"/>
    <mergeCell ref="W269:AA269"/>
    <mergeCell ref="AC269:AG269"/>
    <mergeCell ref="W270:AA270"/>
    <mergeCell ref="AB270:AG270"/>
    <mergeCell ref="S280:W280"/>
    <mergeCell ref="S281:W281"/>
    <mergeCell ref="S282:W282"/>
    <mergeCell ref="S283:W283"/>
    <mergeCell ref="S279:W279"/>
    <mergeCell ref="D263:U264"/>
    <mergeCell ref="V263:AA264"/>
    <mergeCell ref="C345:Q345"/>
    <mergeCell ref="S354:W354"/>
    <mergeCell ref="S355:W355"/>
    <mergeCell ref="S356:W356"/>
    <mergeCell ref="C357:Q357"/>
    <mergeCell ref="S357:W357"/>
    <mergeCell ref="S358:W358"/>
    <mergeCell ref="S289:W289"/>
    <mergeCell ref="B291:X292"/>
    <mergeCell ref="S293:W293"/>
    <mergeCell ref="S294:W294"/>
    <mergeCell ref="S295:W295"/>
    <mergeCell ref="S296:W296"/>
    <mergeCell ref="S297:W297"/>
    <mergeCell ref="S298:W298"/>
    <mergeCell ref="B300:X301"/>
    <mergeCell ref="S302:W302"/>
    <mergeCell ref="S303:W303"/>
    <mergeCell ref="S304:W304"/>
    <mergeCell ref="S305:W305"/>
    <mergeCell ref="S306:W306"/>
    <mergeCell ref="B308:X309"/>
    <mergeCell ref="B310:B328"/>
    <mergeCell ref="S310:W310"/>
    <mergeCell ref="S311:W311"/>
    <mergeCell ref="S312:W312"/>
    <mergeCell ref="S313:W313"/>
    <mergeCell ref="S314:W314"/>
    <mergeCell ref="S315:W315"/>
    <mergeCell ref="S316:W316"/>
    <mergeCell ref="S317:W317"/>
    <mergeCell ref="S318:W318"/>
    <mergeCell ref="V409:X409"/>
    <mergeCell ref="Z409:AB409"/>
    <mergeCell ref="AD409:AF409"/>
    <mergeCell ref="AH409:AJ409"/>
    <mergeCell ref="AL409:AN409"/>
    <mergeCell ref="AP409:AR409"/>
    <mergeCell ref="B410:L410"/>
    <mergeCell ref="N410:P410"/>
    <mergeCell ref="R410:T410"/>
    <mergeCell ref="V410:X410"/>
    <mergeCell ref="Z410:AB410"/>
    <mergeCell ref="AD410:AF410"/>
    <mergeCell ref="AH410:AJ410"/>
    <mergeCell ref="AL410:AN410"/>
    <mergeCell ref="AP410:AR410"/>
    <mergeCell ref="S352:W352"/>
    <mergeCell ref="S362:W362"/>
    <mergeCell ref="C363:Q363"/>
    <mergeCell ref="S363:W363"/>
    <mergeCell ref="C364:Q364"/>
    <mergeCell ref="S364:W364"/>
    <mergeCell ref="B366:X367"/>
    <mergeCell ref="S368:W368"/>
    <mergeCell ref="S369:W369"/>
    <mergeCell ref="S370:W370"/>
    <mergeCell ref="S371:W371"/>
    <mergeCell ref="B372:Q372"/>
    <mergeCell ref="S372:W372"/>
    <mergeCell ref="S373:W373"/>
    <mergeCell ref="S374:W374"/>
    <mergeCell ref="S375:W375"/>
    <mergeCell ref="S376:W376"/>
    <mergeCell ref="AO406:AR408"/>
    <mergeCell ref="R416:T416"/>
    <mergeCell ref="V416:X416"/>
    <mergeCell ref="Z416:AB416"/>
    <mergeCell ref="AD416:AF416"/>
    <mergeCell ref="AH416:AJ416"/>
    <mergeCell ref="AL416:AN416"/>
    <mergeCell ref="AP416:AR416"/>
    <mergeCell ref="B417:L417"/>
    <mergeCell ref="N417:P417"/>
    <mergeCell ref="R417:T417"/>
    <mergeCell ref="V417:X417"/>
    <mergeCell ref="Z417:AB417"/>
    <mergeCell ref="AD417:AF417"/>
    <mergeCell ref="AH417:AJ417"/>
    <mergeCell ref="AL417:AN417"/>
    <mergeCell ref="AP417:AR417"/>
    <mergeCell ref="V412:X412"/>
    <mergeCell ref="Z412:AB412"/>
    <mergeCell ref="AD412:AF412"/>
    <mergeCell ref="AH412:AJ412"/>
    <mergeCell ref="AL412:AN412"/>
    <mergeCell ref="AP412:AR412"/>
    <mergeCell ref="B413:L413"/>
    <mergeCell ref="N413:P413"/>
    <mergeCell ref="R413:T413"/>
    <mergeCell ref="V413:X413"/>
    <mergeCell ref="Z413:AB413"/>
    <mergeCell ref="AD413:AF413"/>
    <mergeCell ref="AH413:AJ413"/>
    <mergeCell ref="AL413:AN413"/>
    <mergeCell ref="AP413:AR413"/>
    <mergeCell ref="V419:X419"/>
    <mergeCell ref="Z419:AB419"/>
    <mergeCell ref="AD419:AF419"/>
    <mergeCell ref="AH419:AJ419"/>
    <mergeCell ref="AL419:AN419"/>
    <mergeCell ref="AP419:AR419"/>
    <mergeCell ref="B420:L420"/>
    <mergeCell ref="N420:P420"/>
    <mergeCell ref="R420:T420"/>
    <mergeCell ref="V420:X420"/>
    <mergeCell ref="Z420:AB420"/>
    <mergeCell ref="AD420:AF420"/>
    <mergeCell ref="AH420:AJ420"/>
    <mergeCell ref="AL420:AN420"/>
    <mergeCell ref="AP420:AR420"/>
    <mergeCell ref="B421:L421"/>
    <mergeCell ref="N421:P421"/>
    <mergeCell ref="R421:T421"/>
    <mergeCell ref="V421:X421"/>
    <mergeCell ref="Z421:AB421"/>
    <mergeCell ref="AD421:AF421"/>
    <mergeCell ref="AH421:AJ421"/>
    <mergeCell ref="AL421:AN421"/>
    <mergeCell ref="AP421:AR421"/>
    <mergeCell ref="AH430:AJ430"/>
    <mergeCell ref="AL430:AN430"/>
    <mergeCell ref="AP430:AR430"/>
    <mergeCell ref="Q425:T425"/>
    <mergeCell ref="U425:X425"/>
    <mergeCell ref="Y425:AB425"/>
    <mergeCell ref="B426:L426"/>
    <mergeCell ref="N426:P426"/>
    <mergeCell ref="R426:T426"/>
    <mergeCell ref="V426:X426"/>
    <mergeCell ref="Z426:AB426"/>
    <mergeCell ref="AD426:AF426"/>
    <mergeCell ref="AH426:AJ426"/>
    <mergeCell ref="AL426:AN426"/>
    <mergeCell ref="AP426:AR426"/>
    <mergeCell ref="B427:L427"/>
    <mergeCell ref="N427:P427"/>
    <mergeCell ref="R427:T427"/>
    <mergeCell ref="V427:X427"/>
    <mergeCell ref="Z427:AB427"/>
    <mergeCell ref="AD427:AF427"/>
    <mergeCell ref="AH427:AJ427"/>
    <mergeCell ref="AL427:AN427"/>
    <mergeCell ref="AP427:AR427"/>
    <mergeCell ref="B423:L425"/>
    <mergeCell ref="M423:AF423"/>
    <mergeCell ref="AG423:AR423"/>
    <mergeCell ref="U424:AB424"/>
    <mergeCell ref="AC424:AF425"/>
    <mergeCell ref="AG424:AJ425"/>
    <mergeCell ref="AK424:AN425"/>
    <mergeCell ref="AO424:AR425"/>
    <mergeCell ref="V432:X432"/>
    <mergeCell ref="Z432:AB432"/>
    <mergeCell ref="AD432:AF432"/>
    <mergeCell ref="AH432:AJ432"/>
    <mergeCell ref="AL432:AN432"/>
    <mergeCell ref="AP432:AR432"/>
    <mergeCell ref="B433:L433"/>
    <mergeCell ref="N433:P433"/>
    <mergeCell ref="R433:T433"/>
    <mergeCell ref="V433:X433"/>
    <mergeCell ref="Z433:AB433"/>
    <mergeCell ref="AD433:AF433"/>
    <mergeCell ref="AH433:AJ433"/>
    <mergeCell ref="AL433:AN433"/>
    <mergeCell ref="AP433:AR433"/>
    <mergeCell ref="B434:L434"/>
    <mergeCell ref="N434:P434"/>
    <mergeCell ref="R434:T434"/>
    <mergeCell ref="V434:X434"/>
    <mergeCell ref="Z434:AB434"/>
    <mergeCell ref="AD434:AF434"/>
    <mergeCell ref="AH434:AJ434"/>
    <mergeCell ref="AL434:AN434"/>
    <mergeCell ref="AP434:AR434"/>
    <mergeCell ref="AH435:AJ435"/>
    <mergeCell ref="AL435:AN435"/>
    <mergeCell ref="AP435:AR435"/>
    <mergeCell ref="B436:L436"/>
    <mergeCell ref="N436:P436"/>
    <mergeCell ref="R436:T436"/>
    <mergeCell ref="V436:X436"/>
    <mergeCell ref="Z436:AB436"/>
    <mergeCell ref="AD436:AF436"/>
    <mergeCell ref="AH436:AJ436"/>
    <mergeCell ref="AL436:AN436"/>
    <mergeCell ref="AP436:AR436"/>
    <mergeCell ref="B437:L437"/>
    <mergeCell ref="N437:P437"/>
    <mergeCell ref="R437:T437"/>
    <mergeCell ref="V437:X437"/>
    <mergeCell ref="Z437:AB437"/>
    <mergeCell ref="AD437:AF437"/>
    <mergeCell ref="AH437:AJ437"/>
    <mergeCell ref="AL437:AN437"/>
    <mergeCell ref="AP437:AR437"/>
    <mergeCell ref="B435:L435"/>
    <mergeCell ref="N435:P435"/>
    <mergeCell ref="R435:T435"/>
    <mergeCell ref="V435:X435"/>
    <mergeCell ref="Z435:AB435"/>
    <mergeCell ref="AD435:AF435"/>
    <mergeCell ref="AH438:AJ438"/>
    <mergeCell ref="AL438:AN438"/>
    <mergeCell ref="AP438:AR438"/>
    <mergeCell ref="B439:L439"/>
    <mergeCell ref="N439:P439"/>
    <mergeCell ref="R439:T439"/>
    <mergeCell ref="V439:X439"/>
    <mergeCell ref="Z439:AB439"/>
    <mergeCell ref="AD439:AF439"/>
    <mergeCell ref="AH439:AJ439"/>
    <mergeCell ref="AL439:AN439"/>
    <mergeCell ref="AP439:AR439"/>
    <mergeCell ref="B441:X442"/>
    <mergeCell ref="B443:R443"/>
    <mergeCell ref="S443:W443"/>
    <mergeCell ref="S444:W444"/>
    <mergeCell ref="S445:W445"/>
    <mergeCell ref="S479:W479"/>
    <mergeCell ref="S480:W480"/>
    <mergeCell ref="S481:W481"/>
    <mergeCell ref="B482:Q482"/>
    <mergeCell ref="S482:W482"/>
    <mergeCell ref="B483:X483"/>
    <mergeCell ref="B475:Q475"/>
    <mergeCell ref="B476:Q476"/>
    <mergeCell ref="B478:Q478"/>
    <mergeCell ref="B480:Q480"/>
    <mergeCell ref="B481:Q481"/>
    <mergeCell ref="S505:W505"/>
    <mergeCell ref="S506:W506"/>
    <mergeCell ref="S507:W507"/>
    <mergeCell ref="S508:W508"/>
    <mergeCell ref="S509:W509"/>
    <mergeCell ref="B491:Q491"/>
    <mergeCell ref="B492:Q492"/>
    <mergeCell ref="B493:Q493"/>
    <mergeCell ref="B495:Q495"/>
    <mergeCell ref="B496:Q496"/>
    <mergeCell ref="B497:Q497"/>
    <mergeCell ref="B498:Q498"/>
    <mergeCell ref="B503:Q503"/>
    <mergeCell ref="B504:Q504"/>
    <mergeCell ref="B505:Q505"/>
    <mergeCell ref="B506:Q506"/>
    <mergeCell ref="B507:Q507"/>
    <mergeCell ref="B508:Q508"/>
    <mergeCell ref="B509:Q509"/>
    <mergeCell ref="S484:W484"/>
    <mergeCell ref="B486:Q486"/>
    <mergeCell ref="S519:W519"/>
    <mergeCell ref="S520:W520"/>
    <mergeCell ref="S521:W521"/>
    <mergeCell ref="AG527:AJ528"/>
    <mergeCell ref="Q528:T528"/>
    <mergeCell ref="U528:X528"/>
    <mergeCell ref="Y528:AB528"/>
    <mergeCell ref="B529:L529"/>
    <mergeCell ref="N529:P529"/>
    <mergeCell ref="R529:T529"/>
    <mergeCell ref="V529:X529"/>
    <mergeCell ref="Z529:AB529"/>
    <mergeCell ref="AD529:AF529"/>
    <mergeCell ref="AH529:AJ529"/>
    <mergeCell ref="S522:W522"/>
    <mergeCell ref="B523:Q523"/>
    <mergeCell ref="S523:W523"/>
    <mergeCell ref="B524:Q524"/>
    <mergeCell ref="S524:W524"/>
    <mergeCell ref="AL529:AN529"/>
    <mergeCell ref="B530:L530"/>
    <mergeCell ref="N530:P530"/>
    <mergeCell ref="R530:T530"/>
    <mergeCell ref="V530:X530"/>
    <mergeCell ref="Z530:AB530"/>
    <mergeCell ref="AD530:AF530"/>
    <mergeCell ref="AH530:AJ530"/>
    <mergeCell ref="AL530:AN530"/>
    <mergeCell ref="B526:L528"/>
    <mergeCell ref="M526:P528"/>
    <mergeCell ref="Q526:AJ526"/>
    <mergeCell ref="AK526:AN528"/>
    <mergeCell ref="Q527:AB527"/>
    <mergeCell ref="AC527:AF528"/>
    <mergeCell ref="R531:T531"/>
    <mergeCell ref="V531:X531"/>
    <mergeCell ref="Z531:AB531"/>
    <mergeCell ref="AD531:AF531"/>
    <mergeCell ref="AH531:AJ531"/>
    <mergeCell ref="AL531:AN531"/>
    <mergeCell ref="B531:L531"/>
    <mergeCell ref="N531:P531"/>
    <mergeCell ref="B532:L532"/>
    <mergeCell ref="N532:P532"/>
    <mergeCell ref="R532:T532"/>
    <mergeCell ref="V532:X532"/>
    <mergeCell ref="Z532:AB532"/>
    <mergeCell ref="AD532:AF532"/>
    <mergeCell ref="AH532:AJ532"/>
    <mergeCell ref="AL532:AN532"/>
    <mergeCell ref="B533:L533"/>
    <mergeCell ref="N533:P533"/>
    <mergeCell ref="R533:T533"/>
    <mergeCell ref="V533:X533"/>
    <mergeCell ref="Z533:AB533"/>
    <mergeCell ref="AD533:AF533"/>
    <mergeCell ref="AH533:AJ533"/>
    <mergeCell ref="AL533:AN533"/>
    <mergeCell ref="R534:T534"/>
    <mergeCell ref="V534:X534"/>
    <mergeCell ref="Z534:AB534"/>
    <mergeCell ref="AD534:AF534"/>
    <mergeCell ref="AH534:AJ534"/>
    <mergeCell ref="AL534:AN534"/>
    <mergeCell ref="B534:L534"/>
    <mergeCell ref="N534:P534"/>
    <mergeCell ref="R535:T535"/>
    <mergeCell ref="V535:X535"/>
    <mergeCell ref="Z535:AB535"/>
    <mergeCell ref="AD535:AF535"/>
    <mergeCell ref="AH535:AJ535"/>
    <mergeCell ref="AL535:AN535"/>
    <mergeCell ref="B536:L536"/>
    <mergeCell ref="N536:P536"/>
    <mergeCell ref="R536:T536"/>
    <mergeCell ref="V536:X536"/>
    <mergeCell ref="Z536:AB536"/>
    <mergeCell ref="AD536:AF536"/>
    <mergeCell ref="AH536:AJ536"/>
    <mergeCell ref="AL536:AN536"/>
    <mergeCell ref="R537:T537"/>
    <mergeCell ref="V537:X537"/>
    <mergeCell ref="Z537:AB537"/>
    <mergeCell ref="AD537:AF537"/>
    <mergeCell ref="AH537:AJ537"/>
    <mergeCell ref="AL537:AN537"/>
    <mergeCell ref="B537:L537"/>
    <mergeCell ref="N537:P537"/>
    <mergeCell ref="AO544:AR545"/>
    <mergeCell ref="M545:P545"/>
    <mergeCell ref="Q545:T545"/>
    <mergeCell ref="U545:X545"/>
    <mergeCell ref="Y545:AB545"/>
    <mergeCell ref="B538:L538"/>
    <mergeCell ref="N538:P538"/>
    <mergeCell ref="R538:T538"/>
    <mergeCell ref="V538:X538"/>
    <mergeCell ref="Z538:AB538"/>
    <mergeCell ref="AD538:AF538"/>
    <mergeCell ref="AH538:AJ538"/>
    <mergeCell ref="AL538:AN538"/>
    <mergeCell ref="B539:L539"/>
    <mergeCell ref="N539:P539"/>
    <mergeCell ref="R539:T539"/>
    <mergeCell ref="V539:X539"/>
    <mergeCell ref="Z539:AB539"/>
    <mergeCell ref="AD539:AF539"/>
    <mergeCell ref="AH539:AJ539"/>
    <mergeCell ref="AL539:AN539"/>
    <mergeCell ref="R540:T540"/>
    <mergeCell ref="V540:X540"/>
    <mergeCell ref="Z540:AB540"/>
    <mergeCell ref="AD540:AF540"/>
    <mergeCell ref="AH540:AJ540"/>
    <mergeCell ref="AL540:AN540"/>
    <mergeCell ref="B540:L540"/>
    <mergeCell ref="N540:P540"/>
    <mergeCell ref="R549:T549"/>
    <mergeCell ref="V549:X549"/>
    <mergeCell ref="Z549:AB549"/>
    <mergeCell ref="AD549:AF549"/>
    <mergeCell ref="AH549:AJ549"/>
    <mergeCell ref="AL549:AN549"/>
    <mergeCell ref="AP549:AR549"/>
    <mergeCell ref="B550:L550"/>
    <mergeCell ref="N550:P550"/>
    <mergeCell ref="R550:T550"/>
    <mergeCell ref="V550:X550"/>
    <mergeCell ref="Z550:AB550"/>
    <mergeCell ref="AD550:AF550"/>
    <mergeCell ref="AH550:AJ550"/>
    <mergeCell ref="AL550:AN550"/>
    <mergeCell ref="AP550:AR550"/>
    <mergeCell ref="B541:L541"/>
    <mergeCell ref="N541:P541"/>
    <mergeCell ref="R541:T541"/>
    <mergeCell ref="V541:X541"/>
    <mergeCell ref="Z541:AB541"/>
    <mergeCell ref="AD541:AF541"/>
    <mergeCell ref="AH541:AJ541"/>
    <mergeCell ref="AL541:AN541"/>
    <mergeCell ref="B543:L545"/>
    <mergeCell ref="M543:AF543"/>
    <mergeCell ref="AG543:AR543"/>
    <mergeCell ref="M544:T544"/>
    <mergeCell ref="U544:AB544"/>
    <mergeCell ref="AC544:AF545"/>
    <mergeCell ref="AG544:AJ545"/>
    <mergeCell ref="AK544:AN545"/>
    <mergeCell ref="AH551:AJ551"/>
    <mergeCell ref="AL551:AN551"/>
    <mergeCell ref="AP551:AR551"/>
    <mergeCell ref="B552:L552"/>
    <mergeCell ref="N552:P552"/>
    <mergeCell ref="R552:T552"/>
    <mergeCell ref="V552:X552"/>
    <mergeCell ref="Z552:AB552"/>
    <mergeCell ref="AD552:AF552"/>
    <mergeCell ref="AH552:AJ552"/>
    <mergeCell ref="AL552:AN552"/>
    <mergeCell ref="AP552:AR552"/>
    <mergeCell ref="B553:L553"/>
    <mergeCell ref="N553:P553"/>
    <mergeCell ref="R553:T553"/>
    <mergeCell ref="V553:X553"/>
    <mergeCell ref="Z553:AB553"/>
    <mergeCell ref="AD553:AF553"/>
    <mergeCell ref="AH553:AJ553"/>
    <mergeCell ref="AL553:AN553"/>
    <mergeCell ref="AP553:AR553"/>
    <mergeCell ref="B551:L551"/>
    <mergeCell ref="N551:P551"/>
    <mergeCell ref="R551:T551"/>
    <mergeCell ref="V551:X551"/>
    <mergeCell ref="Z551:AB551"/>
    <mergeCell ref="AD551:AF551"/>
    <mergeCell ref="AL555:AN555"/>
    <mergeCell ref="AP555:AR555"/>
    <mergeCell ref="B556:L556"/>
    <mergeCell ref="N556:P556"/>
    <mergeCell ref="R556:T556"/>
    <mergeCell ref="V556:X556"/>
    <mergeCell ref="Z556:AB556"/>
    <mergeCell ref="AD556:AF556"/>
    <mergeCell ref="AH556:AJ556"/>
    <mergeCell ref="AL556:AN556"/>
    <mergeCell ref="AP556:AR556"/>
    <mergeCell ref="B557:L557"/>
    <mergeCell ref="N557:P557"/>
    <mergeCell ref="R557:T557"/>
    <mergeCell ref="V557:X557"/>
    <mergeCell ref="B595:Q595"/>
    <mergeCell ref="S595:W595"/>
    <mergeCell ref="B574:Q574"/>
    <mergeCell ref="B576:Q576"/>
    <mergeCell ref="B577:Q577"/>
    <mergeCell ref="B578:Q578"/>
    <mergeCell ref="B579:Q579"/>
    <mergeCell ref="B580:Q580"/>
    <mergeCell ref="S582:W582"/>
    <mergeCell ref="S583:W583"/>
    <mergeCell ref="S584:W584"/>
    <mergeCell ref="S585:W585"/>
    <mergeCell ref="S586:W586"/>
    <mergeCell ref="S587:W587"/>
    <mergeCell ref="S588:W588"/>
    <mergeCell ref="S589:W589"/>
    <mergeCell ref="S590:W590"/>
    <mergeCell ref="S608:W608"/>
    <mergeCell ref="S609:W609"/>
    <mergeCell ref="S610:W610"/>
    <mergeCell ref="S611:W611"/>
    <mergeCell ref="S612:W612"/>
    <mergeCell ref="B603:Q603"/>
    <mergeCell ref="B604:Q604"/>
    <mergeCell ref="B605:Q605"/>
    <mergeCell ref="B606:Q606"/>
    <mergeCell ref="B607:Q607"/>
    <mergeCell ref="B608:Q608"/>
    <mergeCell ref="B609:Q609"/>
    <mergeCell ref="B610:Q610"/>
    <mergeCell ref="B611:Q611"/>
    <mergeCell ref="B612:Q612"/>
    <mergeCell ref="C623:Q623"/>
    <mergeCell ref="S623:W623"/>
    <mergeCell ref="S613:W613"/>
    <mergeCell ref="S614:W614"/>
    <mergeCell ref="B615:Q615"/>
    <mergeCell ref="S615:W615"/>
    <mergeCell ref="B616:Q616"/>
    <mergeCell ref="S616:W616"/>
    <mergeCell ref="B613:Q613"/>
    <mergeCell ref="B614:Q614"/>
    <mergeCell ref="B621:B637"/>
    <mergeCell ref="B618:AD618"/>
    <mergeCell ref="B619:Q619"/>
    <mergeCell ref="S619:W619"/>
    <mergeCell ref="B620:Q620"/>
    <mergeCell ref="R620:W620"/>
    <mergeCell ref="X620:AC620"/>
    <mergeCell ref="AE641:AJ641"/>
    <mergeCell ref="AK641:AU641"/>
    <mergeCell ref="B642:Y642"/>
    <mergeCell ref="Z642:AD642"/>
    <mergeCell ref="AE642:AJ642"/>
    <mergeCell ref="AK642:AU642"/>
    <mergeCell ref="C643:N643"/>
    <mergeCell ref="O643:P643"/>
    <mergeCell ref="Q643:W643"/>
    <mergeCell ref="X643:Y643"/>
    <mergeCell ref="Z643:AI643"/>
    <mergeCell ref="AJ643:AK643"/>
    <mergeCell ref="AL643:AU643"/>
    <mergeCell ref="B644:N644"/>
    <mergeCell ref="O644:W644"/>
    <mergeCell ref="X644:AI644"/>
    <mergeCell ref="AJ644:AU644"/>
    <mergeCell ref="Z641:AD641"/>
    <mergeCell ref="AS640:AU640"/>
    <mergeCell ref="C641:Y641"/>
    <mergeCell ref="P645:W645"/>
    <mergeCell ref="X645:AA645"/>
    <mergeCell ref="AB645:AF645"/>
    <mergeCell ref="AG645:AU645"/>
    <mergeCell ref="B646:B651"/>
    <mergeCell ref="C646:D651"/>
    <mergeCell ref="E646:I647"/>
    <mergeCell ref="J646:J647"/>
    <mergeCell ref="M646:O646"/>
    <mergeCell ref="Q646:T646"/>
    <mergeCell ref="U646:W647"/>
    <mergeCell ref="X646:X647"/>
    <mergeCell ref="Z646:AA647"/>
    <mergeCell ref="AB646:AC647"/>
    <mergeCell ref="AD646:AD647"/>
    <mergeCell ref="AE646:AF651"/>
    <mergeCell ref="AG646:AG651"/>
    <mergeCell ref="AH646:AN648"/>
    <mergeCell ref="AO646:AR648"/>
    <mergeCell ref="AS646:AU648"/>
    <mergeCell ref="M647:O648"/>
    <mergeCell ref="P647:P648"/>
    <mergeCell ref="Q647:T648"/>
    <mergeCell ref="E648:I651"/>
    <mergeCell ref="J648:J651"/>
    <mergeCell ref="U648:W651"/>
    <mergeCell ref="X648:X651"/>
    <mergeCell ref="AH649:AN651"/>
    <mergeCell ref="AO649:AR651"/>
    <mergeCell ref="AS649:AU651"/>
    <mergeCell ref="K646:K647"/>
    <mergeCell ref="AE4:AJ6"/>
    <mergeCell ref="A21:A28"/>
    <mergeCell ref="A94:A97"/>
    <mergeCell ref="A98:A109"/>
    <mergeCell ref="A35:A56"/>
    <mergeCell ref="C310:Q310"/>
    <mergeCell ref="C311:Q311"/>
    <mergeCell ref="C312:Q312"/>
    <mergeCell ref="C313:Q313"/>
    <mergeCell ref="C314:Q314"/>
    <mergeCell ref="C315:Q315"/>
    <mergeCell ref="C316:Q316"/>
    <mergeCell ref="C317:Q317"/>
    <mergeCell ref="C318:Q318"/>
    <mergeCell ref="C319:Q319"/>
    <mergeCell ref="C320:Q320"/>
    <mergeCell ref="T117:X117"/>
    <mergeCell ref="G4:Q6"/>
    <mergeCell ref="S319:W319"/>
    <mergeCell ref="S320:W320"/>
    <mergeCell ref="B242:AH243"/>
    <mergeCell ref="B244:C255"/>
    <mergeCell ref="D244:O245"/>
    <mergeCell ref="P244:U245"/>
    <mergeCell ref="V244:AA245"/>
    <mergeCell ref="AB244:AG245"/>
    <mergeCell ref="AH244:AH245"/>
    <mergeCell ref="D246:O246"/>
    <mergeCell ref="Q246:U246"/>
    <mergeCell ref="W246:AA246"/>
    <mergeCell ref="AC246:AG246"/>
    <mergeCell ref="D247:O247"/>
    <mergeCell ref="C328:Q328"/>
    <mergeCell ref="C329:Q329"/>
    <mergeCell ref="C330:Q330"/>
    <mergeCell ref="C331:Q331"/>
    <mergeCell ref="C332:Q332"/>
    <mergeCell ref="C333:Q333"/>
    <mergeCell ref="C334:Q334"/>
    <mergeCell ref="C335:Q335"/>
    <mergeCell ref="C336:Q336"/>
    <mergeCell ref="C337:Q337"/>
    <mergeCell ref="C338:Q338"/>
    <mergeCell ref="C339:Q339"/>
    <mergeCell ref="C340:Q340"/>
    <mergeCell ref="C341:Q341"/>
    <mergeCell ref="C342:Q342"/>
    <mergeCell ref="C343:Q343"/>
    <mergeCell ref="D269:U269"/>
    <mergeCell ref="S330:W330"/>
    <mergeCell ref="S331:W331"/>
    <mergeCell ref="S332:W332"/>
    <mergeCell ref="S333:W333"/>
    <mergeCell ref="S334:W334"/>
    <mergeCell ref="S335:W335"/>
    <mergeCell ref="S336:W336"/>
    <mergeCell ref="S284:W284"/>
    <mergeCell ref="S285:W285"/>
    <mergeCell ref="S286:W286"/>
    <mergeCell ref="S287:W287"/>
    <mergeCell ref="S288:W288"/>
    <mergeCell ref="S321:W321"/>
    <mergeCell ref="S322:W322"/>
    <mergeCell ref="C344:Q344"/>
    <mergeCell ref="N414:P414"/>
    <mergeCell ref="B431:L431"/>
    <mergeCell ref="N431:P431"/>
    <mergeCell ref="M424:T424"/>
    <mergeCell ref="B415:L415"/>
    <mergeCell ref="N415:P415"/>
    <mergeCell ref="R415:T415"/>
    <mergeCell ref="C346:Q346"/>
    <mergeCell ref="C347:Q347"/>
    <mergeCell ref="C348:Q348"/>
    <mergeCell ref="C349:Q349"/>
    <mergeCell ref="C350:Q350"/>
    <mergeCell ref="C351:Q351"/>
    <mergeCell ref="C352:Q352"/>
    <mergeCell ref="C353:Q353"/>
    <mergeCell ref="C354:Q354"/>
    <mergeCell ref="C355:Q355"/>
    <mergeCell ref="C356:Q356"/>
    <mergeCell ref="C358:Q358"/>
    <mergeCell ref="B368:Q368"/>
    <mergeCell ref="B369:Q369"/>
    <mergeCell ref="B409:L409"/>
    <mergeCell ref="N409:P409"/>
    <mergeCell ref="R409:T409"/>
    <mergeCell ref="B370:Q370"/>
    <mergeCell ref="B371:Q371"/>
    <mergeCell ref="B373:Q373"/>
    <mergeCell ref="B374:Q374"/>
    <mergeCell ref="B375:Q375"/>
    <mergeCell ref="B376:Q376"/>
    <mergeCell ref="B329:B364"/>
    <mergeCell ref="B602:Q602"/>
    <mergeCell ref="B522:Q522"/>
    <mergeCell ref="B564:Q564"/>
    <mergeCell ref="B565:Q565"/>
    <mergeCell ref="B566:Q566"/>
    <mergeCell ref="B567:Q567"/>
    <mergeCell ref="B568:Q568"/>
    <mergeCell ref="B569:Q569"/>
    <mergeCell ref="B570:Q570"/>
    <mergeCell ref="B571:Q571"/>
    <mergeCell ref="B572:Q572"/>
    <mergeCell ref="B573:Q573"/>
    <mergeCell ref="B510:Q510"/>
    <mergeCell ref="B511:Q511"/>
    <mergeCell ref="B512:Q512"/>
    <mergeCell ref="N559:P559"/>
    <mergeCell ref="S329:W329"/>
    <mergeCell ref="B444:Q444"/>
    <mergeCell ref="B445:Q445"/>
    <mergeCell ref="B446:Q446"/>
    <mergeCell ref="B447:Q447"/>
    <mergeCell ref="B448:Q448"/>
    <mergeCell ref="B449:Q449"/>
    <mergeCell ref="B450:Q450"/>
    <mergeCell ref="B451:Q451"/>
    <mergeCell ref="B452:Q452"/>
    <mergeCell ref="B454:Q454"/>
    <mergeCell ref="B455:Q455"/>
    <mergeCell ref="B456:Q456"/>
    <mergeCell ref="B457:Q457"/>
    <mergeCell ref="B429:L429"/>
    <mergeCell ref="N429:P429"/>
    <mergeCell ref="B470:Q470"/>
    <mergeCell ref="B471:Q471"/>
    <mergeCell ref="B472:Q472"/>
    <mergeCell ref="B473:Q473"/>
    <mergeCell ref="B474:Q474"/>
    <mergeCell ref="B401:Q401"/>
    <mergeCell ref="B402:Q402"/>
    <mergeCell ref="B593:Q593"/>
    <mergeCell ref="B599:Q599"/>
    <mergeCell ref="B600:Q600"/>
    <mergeCell ref="B601:Q601"/>
    <mergeCell ref="B458:Q458"/>
    <mergeCell ref="B459:Q459"/>
    <mergeCell ref="B460:Q460"/>
    <mergeCell ref="B461:Q461"/>
    <mergeCell ref="B462:Q462"/>
    <mergeCell ref="B463:Q463"/>
    <mergeCell ref="B464:Q464"/>
    <mergeCell ref="B465:Q465"/>
    <mergeCell ref="B466:Q466"/>
    <mergeCell ref="B467:Q467"/>
    <mergeCell ref="B468:Q468"/>
    <mergeCell ref="B469:Q469"/>
    <mergeCell ref="B416:L416"/>
    <mergeCell ref="N416:P416"/>
    <mergeCell ref="M425:P425"/>
    <mergeCell ref="B418:L418"/>
    <mergeCell ref="N418:P418"/>
    <mergeCell ref="B549:L549"/>
    <mergeCell ref="N549:P549"/>
    <mergeCell ref="B535:L535"/>
    <mergeCell ref="N535:P535"/>
  </mergeCells>
  <hyperlinks>
    <hyperlink ref="R2" r:id="rId1" xr:uid="{F1A4AE73-4CA8-4E0B-9FB7-66C8141A2F0B}"/>
    <hyperlink ref="H2" r:id="rId2" xr:uid="{5A09B6D4-F3D6-4277-9C2A-F68A526F94A2}"/>
  </hyperlinks>
  <pageMargins left="0.35433070866141736" right="0.23622047244094491" top="0.43307086614173229" bottom="0.39370078740157483" header="0.31496062992125984" footer="0.31496062992125984"/>
  <pageSetup scale="50" orientation="portrait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C3FED-66BD-4E57-A675-05043DD6A7D5}">
  <dimension ref="B1:J18"/>
  <sheetViews>
    <sheetView showGridLines="0" workbookViewId="0">
      <selection activeCell="H12" sqref="H12"/>
    </sheetView>
  </sheetViews>
  <sheetFormatPr baseColWidth="10" defaultColWidth="8.85546875" defaultRowHeight="15" x14ac:dyDescent="0.25"/>
  <cols>
    <col min="1" max="1" width="5" customWidth="1"/>
    <col min="3" max="3" width="16.85546875" customWidth="1"/>
    <col min="4" max="4" width="18.42578125" customWidth="1"/>
    <col min="6" max="6" width="14.5703125" bestFit="1" customWidth="1"/>
    <col min="7" max="7" width="22.140625" style="161" bestFit="1" customWidth="1"/>
    <col min="10" max="10" width="13.5703125" bestFit="1" customWidth="1"/>
  </cols>
  <sheetData>
    <row r="1" spans="2:10" x14ac:dyDescent="0.25">
      <c r="B1" s="46"/>
      <c r="C1" s="46"/>
      <c r="D1" s="46"/>
      <c r="E1" s="46"/>
      <c r="F1" s="46"/>
    </row>
    <row r="2" spans="2:10" x14ac:dyDescent="0.25">
      <c r="B2" s="162" t="s">
        <v>619</v>
      </c>
      <c r="C2" s="162"/>
      <c r="D2" s="162"/>
      <c r="E2" s="162"/>
      <c r="F2" s="163">
        <v>61157</v>
      </c>
    </row>
    <row r="3" spans="2:10" x14ac:dyDescent="0.25">
      <c r="B3" s="162" t="s">
        <v>620</v>
      </c>
      <c r="C3" s="162"/>
      <c r="D3" s="162"/>
      <c r="E3" s="162"/>
      <c r="F3" s="163">
        <f>+F2*12</f>
        <v>733884</v>
      </c>
    </row>
    <row r="4" spans="2:10" ht="15.75" thickBot="1" x14ac:dyDescent="0.3">
      <c r="B4" s="162"/>
      <c r="C4" s="162"/>
      <c r="D4" s="164"/>
      <c r="E4" s="162"/>
      <c r="F4" s="162"/>
    </row>
    <row r="5" spans="2:10" ht="15.75" thickBot="1" x14ac:dyDescent="0.3">
      <c r="B5" s="669" t="s">
        <v>621</v>
      </c>
      <c r="C5" s="670"/>
      <c r="D5" s="670"/>
      <c r="E5" s="670"/>
      <c r="F5" s="671"/>
      <c r="H5" s="165"/>
      <c r="I5" s="2"/>
      <c r="J5" s="2"/>
    </row>
    <row r="6" spans="2:10" ht="27" thickBot="1" x14ac:dyDescent="0.3">
      <c r="B6" s="166" t="s">
        <v>622</v>
      </c>
      <c r="C6" s="167" t="s">
        <v>623</v>
      </c>
      <c r="D6" s="167" t="s">
        <v>624</v>
      </c>
      <c r="E6" s="167" t="s">
        <v>625</v>
      </c>
      <c r="F6" s="167" t="s">
        <v>626</v>
      </c>
    </row>
    <row r="7" spans="2:10" x14ac:dyDescent="0.25">
      <c r="B7" s="168">
        <v>1</v>
      </c>
      <c r="C7" s="169">
        <v>0</v>
      </c>
      <c r="D7" s="170">
        <v>9907434</v>
      </c>
      <c r="E7" s="171">
        <v>0</v>
      </c>
      <c r="F7" s="169">
        <v>0</v>
      </c>
    </row>
    <row r="8" spans="2:10" x14ac:dyDescent="0.25">
      <c r="B8" s="172">
        <f t="shared" ref="B8:B14" si="0">+B7+1</f>
        <v>2</v>
      </c>
      <c r="C8" s="173">
        <v>9907434.0099999998</v>
      </c>
      <c r="D8" s="173">
        <v>22016520</v>
      </c>
      <c r="E8" s="174">
        <v>0.04</v>
      </c>
      <c r="F8" s="175">
        <v>396297.36</v>
      </c>
    </row>
    <row r="9" spans="2:10" x14ac:dyDescent="0.25">
      <c r="B9" s="172">
        <f t="shared" si="0"/>
        <v>3</v>
      </c>
      <c r="C9" s="173">
        <v>22016520.010000002</v>
      </c>
      <c r="D9" s="173">
        <v>36694200</v>
      </c>
      <c r="E9" s="174">
        <v>0.08</v>
      </c>
      <c r="F9" s="175">
        <v>1276958.1599999999</v>
      </c>
      <c r="J9" s="176"/>
    </row>
    <row r="10" spans="2:10" x14ac:dyDescent="0.25">
      <c r="B10" s="172">
        <f t="shared" si="0"/>
        <v>4</v>
      </c>
      <c r="C10" s="173">
        <v>36694200.009999998</v>
      </c>
      <c r="D10" s="173">
        <v>51371880</v>
      </c>
      <c r="E10" s="174">
        <v>0.13500000000000001</v>
      </c>
      <c r="F10" s="175">
        <v>3295139.16</v>
      </c>
    </row>
    <row r="11" spans="2:10" x14ac:dyDescent="0.25">
      <c r="B11" s="172">
        <f t="shared" si="0"/>
        <v>5</v>
      </c>
      <c r="C11" s="173">
        <v>51371880.009999998</v>
      </c>
      <c r="D11" s="173">
        <v>66049560</v>
      </c>
      <c r="E11" s="174">
        <v>0.23</v>
      </c>
      <c r="F11" s="175">
        <v>8175467.7599999998</v>
      </c>
    </row>
    <row r="12" spans="2:10" x14ac:dyDescent="0.25">
      <c r="B12" s="172">
        <f t="shared" si="0"/>
        <v>6</v>
      </c>
      <c r="C12" s="173">
        <v>66049560.009999998</v>
      </c>
      <c r="D12" s="173">
        <v>88066080</v>
      </c>
      <c r="E12" s="174">
        <v>0.30399999999999999</v>
      </c>
      <c r="F12" s="175">
        <v>13063135.199999999</v>
      </c>
    </row>
    <row r="13" spans="2:10" x14ac:dyDescent="0.25">
      <c r="B13" s="172">
        <f t="shared" si="0"/>
        <v>7</v>
      </c>
      <c r="C13" s="173">
        <v>88066080.010000005</v>
      </c>
      <c r="D13" s="173">
        <v>227504040</v>
      </c>
      <c r="E13" s="174">
        <v>0.35</v>
      </c>
      <c r="F13" s="175">
        <v>17114174.879999999</v>
      </c>
    </row>
    <row r="14" spans="2:10" x14ac:dyDescent="0.25">
      <c r="B14" s="172">
        <f t="shared" si="0"/>
        <v>8</v>
      </c>
      <c r="C14" s="173">
        <v>227504040.00999999</v>
      </c>
      <c r="D14" s="177" t="s">
        <v>627</v>
      </c>
      <c r="E14" s="174">
        <v>0.4</v>
      </c>
      <c r="F14" s="175">
        <v>28489376.879999999</v>
      </c>
    </row>
    <row r="15" spans="2:10" x14ac:dyDescent="0.25">
      <c r="B15" s="162"/>
      <c r="C15" s="162"/>
      <c r="D15" s="162"/>
      <c r="E15" s="162"/>
      <c r="F15" s="162"/>
    </row>
    <row r="16" spans="2:10" x14ac:dyDescent="0.25">
      <c r="B16" s="46"/>
      <c r="C16" s="46"/>
      <c r="D16" s="46"/>
      <c r="E16" s="46"/>
      <c r="F16" s="46"/>
    </row>
    <row r="18" spans="4:4" x14ac:dyDescent="0.25">
      <c r="D18" s="176"/>
    </row>
  </sheetData>
  <mergeCells count="1">
    <mergeCell ref="B5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F22 AT2023</vt:lpstr>
      <vt:lpstr>Tabla IGC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A. Escudero Toledo</dc:creator>
  <cp:lastModifiedBy>1234</cp:lastModifiedBy>
  <dcterms:created xsi:type="dcterms:W3CDTF">2023-01-29T14:12:45Z</dcterms:created>
  <dcterms:modified xsi:type="dcterms:W3CDTF">2023-01-30T21:11:51Z</dcterms:modified>
</cp:coreProperties>
</file>